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<sst xmlns="http://schemas.openxmlformats.org/spreadsheetml/2006/main" count="171" uniqueCount="76">
  <si>
    <t>Water Hammer (Joukowsky Surge)</t>
  </si>
  <si>
    <t>Joukowsky surge pressure from instantaneous velocity change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</si>
  <si>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</si>
  <si>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</si>
  <si>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</si>
  <si>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</si>
  <si>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</si>
  <si>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</si>
  <si>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</si>
  <si>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</si>
  <si>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</si>
  <si>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</si>
  <si>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</si>
  <si>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</si>
  <si>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</si>
  <si>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</si>
  <si>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</si>
  <si>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</si>
  <si>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Joukowsky surge pressure from instantaneous velocity change</t>
  </si>
  <si>
    <t>EngiMetric · https://engimetric.com</t>
  </si>
  <si>
    <t>Master verdict</t>
  </si>
  <si>
    <t>Key inputs</t>
  </si>
  <si>
    <t>Pipe internal diameter</t>
  </si>
  <si>
    <t>mm</t>
  </si>
  <si>
    <t>Pipe wall thickness</t>
  </si>
  <si>
    <t>Pipe modulus of elasticity</t>
  </si>
  <si>
    <t>Pa</t>
  </si>
  <si>
    <t>Velocity change (sudden closure)</t>
  </si>
  <si>
    <t>m/s</t>
  </si>
  <si>
    <t>Key outputs</t>
  </si>
  <si>
    <t>Pressure-wave speed</t>
  </si>
  <si>
    <t>Surge pressure rise</t>
  </si>
  <si>
    <t>bar</t>
  </si>
  <si>
    <t>Checks at a glance</t>
  </si>
  <si>
    <t>Wave speed plausible (water pipelines)</t>
  </si>
  <si>
    <t>Velocity change non-negative</t>
  </si>
  <si>
    <t>Version 0.1 · EngiMetric workbook library</t>
  </si>
  <si>
    <t>Inputs — yellow cells: enter your values; source prompts governing choices</t>
  </si>
  <si>
    <t>Fluid density</t>
  </si>
  <si>
    <t>kg/m³</t>
  </si>
  <si>
    <t>fluid (water: 1000)</t>
  </si>
  <si>
    <t>Fluid bulk modulus</t>
  </si>
  <si>
    <t>fluid property (water: 2.2e9)</t>
  </si>
  <si>
    <t>pipe spec</t>
  </si>
  <si>
    <t>pipe material (steel: 2.1e11)</t>
  </si>
  <si>
    <t>initial velocity at closure</t>
  </si>
  <si>
    <t>Calculations — transparent formulas; [n] is the reference ID (see Reference sheet)</t>
  </si>
  <si>
    <t>Diameter in m</t>
  </si>
  <si>
    <t>m</t>
  </si>
  <si>
    <t>[1]</t>
  </si>
  <si>
    <t>Wall thickness in m</t>
  </si>
  <si>
    <t>Pressure-wave speed c</t>
  </si>
  <si>
    <t>[1] — Joukowsky Δp = ρ·c·Δv</t>
  </si>
  <si>
    <t>Outputs — final results (formula-driven; never hard-typed)</t>
  </si>
  <si>
    <t>Checks — each row must land PASS (WARN acceptable when documented)</t>
  </si>
  <si>
    <t>300–1500 m/s</t>
  </si>
  <si>
    <t>Diameter positive</t>
  </si>
  <si>
    <t>&gt; 0</t>
  </si>
  <si>
    <t>Wall thickness positive</t>
  </si>
  <si>
    <t>≥ 0</t>
  </si>
  <si>
    <t>Overall result</t>
  </si>
  <si>
    <t>PASS when every check passes</t>
  </si>
  <si>
    <t>References</t>
  </si>
  <si>
    <t>Joukowsky (1898); Chaudhry; Wylie &amp; Streeter — hydraulic transients texts</t>
  </si>
  <si>
    <t>Equations used</t>
  </si>
  <si>
    <t>Wave speed</t>
  </si>
  <si>
    <t>c = 1/√(ρ·(1/K + D/(e·E)))</t>
  </si>
  <si>
    <t>Surge rise (Joukowsky)</t>
  </si>
  <si>
    <t>Δp = ρ·c·Δv</t>
  </si>
  <si>
    <t>Notes &amp; Assumptions</t>
  </si>
  <si>
    <t>1. Instantaneous-closure worst case. Real closure times, surge tanks and air valves reduce the rise.</t>
  </si>
  <si>
    <t>2. Manual estimation only for a single pipe; complex networks need transient analysis software.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</si>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</sst>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Inputs!$B$5</f>
        <v>100</v>
      </c>
      <c r="C7" s="11" t="s">
        <v>23</v>
      </c>
      <c r="D7" s="10"/>
    </row>
    <row r="8" spans="1:4" x14ac:dyDescent="0.25">
      <c r="A8" s="11" t="s">
        <v>24</v>
      </c>
      <c r="B8" s="12">
        <f>Inputs!$B$6</f>
        <v>5.8</v>
      </c>
      <c r="C8" s="11" t="s">
        <v>23</v>
      </c>
      <c r="D8" s="10"/>
    </row>
    <row r="9" spans="1:4" x14ac:dyDescent="0.25">
      <c r="A9" s="11" t="s">
        <v>25</v>
      </c>
      <c r="B9" s="12">
        <f>Inputs!$B$7</f>
        <v>210000000000</v>
      </c>
      <c r="C9" s="11" t="s">
        <v>26</v>
      </c>
      <c r="D9" s="10"/>
    </row>
    <row r="10" spans="1:4" x14ac:dyDescent="0.25">
      <c r="A10" s="11" t="s">
        <v>27</v>
      </c>
      <c r="B10" s="12">
        <f>Inputs!$B$8</f>
        <v>1.5</v>
      </c>
      <c r="C10" s="11" t="s">
        <v>28</v>
      </c>
      <c r="D10" s="10"/>
    </row>
    <row r="12" ht="22" customHeight="1" spans="1:4" x14ac:dyDescent="0.25">
      <c r="A12" s="4" t="s">
        <v>29</v>
      </c>
      <c r="B12" s="4"/>
      <c r="C12" s="4"/>
      <c r="D12" s="4"/>
    </row>
    <row r="13" spans="1:4" x14ac:dyDescent="0.25">
      <c r="A13" s="11" t="s">
        <v>30</v>
      </c>
      <c r="B13" s="12">
        <f>Outputs!$B$3</f>
        <v>1365.071946322609</v>
      </c>
      <c r="C13" s="11" t="s">
        <v>28</v>
      </c>
      <c r="D13" s="10"/>
    </row>
    <row r="14" spans="1:4" x14ac:dyDescent="0.25">
      <c r="A14" s="11" t="s">
        <v>31</v>
      </c>
      <c r="B14" s="12">
        <f>Outputs!$B$4</f>
        <v>20.476079194839137</v>
      </c>
      <c r="C14" s="11" t="s">
        <v>32</v>
      </c>
      <c r="D14" s="10"/>
    </row>
    <row r="16" ht="22" customHeight="1" spans="1:4" x14ac:dyDescent="0.25">
      <c r="A16" s="4" t="s">
        <v>33</v>
      </c>
      <c r="B16" s="4"/>
      <c r="C16" s="4"/>
      <c r="D16" s="4"/>
    </row>
    <row r="17" spans="1:4" x14ac:dyDescent="0.25">
      <c r="A17" s="11" t="s">
        <v>34</v>
      </c>
      <c r="B17" s="12" t="str">
        <f>Checks!$C$3</f>
        <v>PASS</v>
      </c>
      <c r="C17" s="11" t="s">
        <v>5</v>
      </c>
      <c r="D17" s="10"/>
    </row>
    <row r="18" spans="1:4" x14ac:dyDescent="0.25">
      <c r="A18" s="11" t="s">
        <v>35</v>
      </c>
      <c r="B18" s="12" t="str">
        <f>Checks!$C$4</f>
        <v>PASS</v>
      </c>
      <c r="C18" s="11" t="s">
        <v>5</v>
      </c>
      <c r="D18" s="10"/>
    </row>
    <row r="20" spans="1:3" x14ac:dyDescent="0.25">
      <c r="A20" s="6" t="s">
        <v>36</v>
      </c>
    </row>
  </sheetData>
  <mergeCells count="3">
    <mergeCell ref="A6:D6"/>
    <mergeCell ref="A12:D12"/>
    <mergeCell ref="A16:D1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37</v>
      </c>
      <c r="B2" s="4"/>
      <c r="C2" s="4"/>
      <c r="D2" s="4"/>
    </row>
    <row r="3" spans="1:4" x14ac:dyDescent="0.25">
      <c r="A3" s="13" t="s">
        <v>38</v>
      </c>
      <c r="B3" s="14">
        <v>1000</v>
      </c>
      <c r="C3" s="15" t="s">
        <v>39</v>
      </c>
      <c r="D3" s="16" t="s">
        <v>40</v>
      </c>
    </row>
    <row r="4" spans="1:4" x14ac:dyDescent="0.25">
      <c r="A4" s="13" t="s">
        <v>41</v>
      </c>
      <c r="B4" s="14">
        <v>2200000000</v>
      </c>
      <c r="C4" s="15" t="s">
        <v>26</v>
      </c>
      <c r="D4" s="16" t="s">
        <v>42</v>
      </c>
    </row>
    <row r="5" spans="1:4" x14ac:dyDescent="0.25">
      <c r="A5" s="13" t="s">
        <v>22</v>
      </c>
      <c r="B5" s="14">
        <v>100</v>
      </c>
      <c r="C5" s="15" t="s">
        <v>23</v>
      </c>
      <c r="D5" s="16" t="s">
        <v>43</v>
      </c>
    </row>
    <row r="6" spans="1:4" x14ac:dyDescent="0.25">
      <c r="A6" s="13" t="s">
        <v>24</v>
      </c>
      <c r="B6" s="14">
        <v>5.8</v>
      </c>
      <c r="C6" s="15" t="s">
        <v>23</v>
      </c>
      <c r="D6" s="16" t="s">
        <v>43</v>
      </c>
    </row>
    <row r="7" spans="1:4" x14ac:dyDescent="0.25">
      <c r="A7" s="13" t="s">
        <v>25</v>
      </c>
      <c r="B7" s="14">
        <v>210000000000</v>
      </c>
      <c r="C7" s="15" t="s">
        <v>26</v>
      </c>
      <c r="D7" s="16" t="s">
        <v>44</v>
      </c>
    </row>
    <row r="8" spans="1:4" x14ac:dyDescent="0.25">
      <c r="A8" s="13" t="s">
        <v>27</v>
      </c>
      <c r="B8" s="14">
        <v>1.5</v>
      </c>
      <c r="C8" s="15" t="s">
        <v>28</v>
      </c>
      <c r="D8" s="16" t="s">
        <v>45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1" t="s">
        <v>47</v>
      </c>
      <c r="B3" s="17">
        <f>Inputs!$B$5/1000</f>
        <v>0.1</v>
      </c>
      <c r="C3" s="11" t="s">
        <v>48</v>
      </c>
      <c r="D3" s="16" t="s">
        <v>49</v>
      </c>
    </row>
    <row r="4" spans="1:4" x14ac:dyDescent="0.25">
      <c r="A4" s="11" t="s">
        <v>50</v>
      </c>
      <c r="B4" s="17">
        <f>Inputs!$B$6/1000</f>
        <v>0.0058</v>
      </c>
      <c r="C4" s="11" t="s">
        <v>48</v>
      </c>
      <c r="D4" s="16" t="s">
        <v>49</v>
      </c>
    </row>
    <row r="5" spans="1:4" x14ac:dyDescent="0.25">
      <c r="A5" s="11" t="s">
        <v>51</v>
      </c>
      <c r="B5" s="17">
        <f>1/SQRT(Inputs!$B$3*(1/Inputs!$B$4+Calculations!$B$3/(Calculations!$B$4*Inputs!$B$7)))</f>
        <v>1365.071946322609</v>
      </c>
      <c r="C5" s="11" t="s">
        <v>28</v>
      </c>
      <c r="D5" s="16" t="s">
        <v>49</v>
      </c>
    </row>
    <row r="6" spans="1:4" x14ac:dyDescent="0.25">
      <c r="A6" s="11" t="s">
        <v>31</v>
      </c>
      <c r="B6" s="17">
        <f>Inputs!$B$3*Calculations!$B$5*Inputs!$B$8</f>
        <v>2047607.9194839136</v>
      </c>
      <c r="C6" s="11" t="s">
        <v>26</v>
      </c>
      <c r="D6" s="16" t="s">
        <v>52</v>
      </c>
    </row>
    <row r="7" spans="1:4" x14ac:dyDescent="0.25">
      <c r="A7" s="11" t="s">
        <v>31</v>
      </c>
      <c r="B7" s="17">
        <f>Calculations!$B$6/100000</f>
        <v>20.476079194839137</v>
      </c>
      <c r="C7" s="11" t="s">
        <v>32</v>
      </c>
      <c r="D7" s="16" t="s">
        <v>49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8" t="s">
        <v>30</v>
      </c>
      <c r="B3" s="18">
        <f>Calculations!$B$5</f>
        <v>1365.071946322609</v>
      </c>
      <c r="C3" s="11" t="s">
        <v>28</v>
      </c>
      <c r="D3" s="16" t="s">
        <v>49</v>
      </c>
    </row>
    <row r="4" spans="1:4" x14ac:dyDescent="0.25">
      <c r="A4" s="8" t="s">
        <v>31</v>
      </c>
      <c r="B4" s="18">
        <f>Calculations!$B$7</f>
        <v>20.476079194839137</v>
      </c>
      <c r="C4" s="11" t="s">
        <v>32</v>
      </c>
      <c r="D4" s="16" t="s">
        <v>49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13" t="s">
        <v>34</v>
      </c>
      <c r="B3" s="19" t="s">
        <v>55</v>
      </c>
      <c r="C3" s="20" t="str">
        <f>IF(AND(Calculations!$B$5&gt;=300,Calculations!$B$5&lt;=1500),"PASS","WARN")</f>
        <v>PASS</v>
      </c>
      <c r="D3" s="21" t="s">
        <v>49</v>
      </c>
    </row>
    <row r="4" spans="1:4" x14ac:dyDescent="0.25">
      <c r="A4" s="13" t="s">
        <v>56</v>
      </c>
      <c r="B4" s="19" t="s">
        <v>57</v>
      </c>
      <c r="C4" s="20" t="str">
        <f>IF(Inputs!$B$5&gt;0,"PASS","FAIL")</f>
        <v>PASS</v>
      </c>
      <c r="D4" s="21" t="s">
        <v>49</v>
      </c>
    </row>
    <row r="5" spans="1:4" x14ac:dyDescent="0.25">
      <c r="A5" s="13" t="s">
        <v>58</v>
      </c>
      <c r="B5" s="19" t="s">
        <v>57</v>
      </c>
      <c r="C5" s="20" t="str">
        <f>IF(Inputs!$B$6&gt;0,"PASS","FAIL")</f>
        <v>PASS</v>
      </c>
      <c r="D5" s="21" t="s">
        <v>49</v>
      </c>
    </row>
    <row r="6" spans="1:4" x14ac:dyDescent="0.25">
      <c r="A6" s="13" t="s">
        <v>35</v>
      </c>
      <c r="B6" s="19" t="s">
        <v>59</v>
      </c>
      <c r="C6" s="20" t="str">
        <f>IF(Inputs!$B$8&gt;=0,"PASS","FAIL")</f>
        <v>PASS</v>
      </c>
      <c r="D6" s="21" t="s">
        <v>49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60</v>
      </c>
      <c r="B8" s="11" t="s">
        <v>61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62</v>
      </c>
      <c r="B2" s="4"/>
      <c r="C2" s="4"/>
      <c r="D2" s="4"/>
    </row>
    <row r="3" spans="1:4" x14ac:dyDescent="0.25">
      <c r="A3" s="5" t="s">
        <v>49</v>
      </c>
      <c r="B3" s="5" t="s">
        <v>63</v>
      </c>
      <c r="C3" s="5" t="s">
        <v>5</v>
      </c>
      <c r="D3" s="5" t="s">
        <v>5</v>
      </c>
    </row>
    <row r="5" ht="22" customHeight="1" spans="1:4" x14ac:dyDescent="0.25">
      <c r="A5" s="4" t="s">
        <v>64</v>
      </c>
      <c r="B5" s="4"/>
      <c r="C5" s="4"/>
      <c r="D5" s="4"/>
    </row>
    <row r="6" spans="1:4" x14ac:dyDescent="0.25">
      <c r="A6" s="5" t="s">
        <v>65</v>
      </c>
      <c r="B6" s="5" t="s">
        <v>66</v>
      </c>
      <c r="C6" s="5" t="s">
        <v>5</v>
      </c>
      <c r="D6" s="5" t="s">
        <v>5</v>
      </c>
    </row>
    <row r="7" spans="1:4" x14ac:dyDescent="0.25">
      <c r="A7" s="5" t="s">
        <v>67</v>
      </c>
      <c r="B7" s="5" t="s">
        <v>68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69</v>
      </c>
      <c r="B2" s="4"/>
      <c r="C2" s="4"/>
      <c r="D2" s="4"/>
    </row>
    <row r="3" spans="1:4" x14ac:dyDescent="0.25">
      <c r="A3" s="5" t="s">
        <v>70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71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72</v>
      </c>
      <c r="B6" s="4"/>
      <c r="C6" s="4"/>
      <c r="D6" s="4"/>
    </row>
    <row r="7" spans="1:4" x14ac:dyDescent="0.25">
      <c r="A7" s="5" t="s">
        <v>73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74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75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Water Hammer (Joukowsky Surge)</dc:title>
  <dc:subject>Water engineering workbook</dc:subject>
  <dc:description>Estimate surge pressure from sudden valve closure in a pipeline.</dc:description>
  <cp:keywords>water hammer, surge, joukowsky, pressure rise, pipeline,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