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<sst xmlns="http://schemas.openxmlformats.org/spreadsheetml/2006/main" count="148" uniqueCount="62">
  <si>
    <t>Steel Embodied Carbon (Screening)</t>
  </si>
  <si>
    <t>Embodied carbon screening for rebar tonnage from published EPD factors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</si>
  <si>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</si>
  <si>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</si>
  <si>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</si>
  <si>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</si>
  <si>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</si>
  <si>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</si>
  <si>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</si>
  <si>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</si>
  <si>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</si>
  <si>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</si>
  <si>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</si>
  <si>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</si>
  <si>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</si>
  <si>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</si>
  <si>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</si>
  <si>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</si>
  <si>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Embodied carbon screening for rebar tonnage from published EPD factors</t>
  </si>
  <si>
    <t>EngiMetric · https://engimetric.com</t>
  </si>
  <si>
    <t>Master verdict</t>
  </si>
  <si>
    <t>Key inputs</t>
  </si>
  <si>
    <t>Steel tonnage</t>
  </si>
  <si>
    <t>t</t>
  </si>
  <si>
    <t>Emission factor — primary (virgin)</t>
  </si>
  <si>
    <t>kgCO₂e/kg</t>
  </si>
  <si>
    <t>Emission factor — scrap route</t>
  </si>
  <si>
    <t>Recycled-content fraction</t>
  </si>
  <si>
    <t>—</t>
  </si>
  <si>
    <t>Key outputs</t>
  </si>
  <si>
    <t>Total CO₂e</t>
  </si>
  <si>
    <t>Intensity</t>
  </si>
  <si>
    <t>tCO₂e/t</t>
  </si>
  <si>
    <t>Checks at a glance</t>
  </si>
  <si>
    <t>Tonnage positive</t>
  </si>
  <si>
    <t>Recycled fraction within range</t>
  </si>
  <si>
    <t>Version 0.1 · EngiMetric workbook library</t>
  </si>
  <si>
    <t>Inputs — yellow cells: enter your values; source prompts governing choices</t>
  </si>
  <si>
    <t>takeoff</t>
  </si>
  <si>
    <t>EPD (published)</t>
  </si>
  <si>
    <t>supplier EPD data</t>
  </si>
  <si>
    <t>Calculations — transparent formulas; [n] is the reference ID (see Reference sheet)</t>
  </si>
  <si>
    <t>Blended emission factor</t>
  </si>
  <si>
    <t>[1]</t>
  </si>
  <si>
    <t>Outputs — final results (formula-driven; never hard-typed)</t>
  </si>
  <si>
    <t>Checks — each row must land PASS (WARN acceptable when documented)</t>
  </si>
  <si>
    <t>&gt; 0</t>
  </si>
  <si>
    <t>0–1</t>
  </si>
  <si>
    <t>Factors positive</t>
  </si>
  <si>
    <t>Overall result</t>
  </si>
  <si>
    <t>PASS when every check passes</t>
  </si>
  <si>
    <t>References</t>
  </si>
  <si>
    <t>EngiMetric embodiedCarbon engine; published EPD factor sets (enter your region/EPD values)</t>
  </si>
  <si>
    <t>Equations used</t>
  </si>
  <si>
    <t>Blend and total</t>
  </si>
  <si>
    <t>f = fP·(1−rec) + fS·rec;  CO₂e = m·f</t>
  </si>
  <si>
    <t>Notes &amp; Assumptions</t>
  </si>
  <si>
    <t>1. Screening only — full LCA covers transport, A1–A5 allocation and reuse beyond the EPD system boundary.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</si>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</sst>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50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2.6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0.8</v>
      </c>
      <c r="C9" s="11" t="s">
        <v>25</v>
      </c>
      <c r="D9" s="10"/>
    </row>
    <row r="10" spans="1:4" x14ac:dyDescent="0.25">
      <c r="A10" s="11" t="s">
        <v>27</v>
      </c>
      <c r="B10" s="12">
        <f>Inputs!$B$6</f>
        <v>0.3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102.99999999999999</v>
      </c>
      <c r="C13" s="11" t="s">
        <v>23</v>
      </c>
      <c r="D13" s="10"/>
    </row>
    <row r="14" spans="1:4" x14ac:dyDescent="0.25">
      <c r="A14" s="11" t="s">
        <v>31</v>
      </c>
      <c r="B14" s="12">
        <f>Outputs!$B$4</f>
        <v>2.0599999999999996</v>
      </c>
      <c r="C14" s="11" t="s">
        <v>32</v>
      </c>
      <c r="D14" s="10"/>
    </row>
    <row r="16" ht="22" customHeight="1" spans="1:4" x14ac:dyDescent="0.25">
      <c r="A16" s="4" t="s">
        <v>33</v>
      </c>
      <c r="B16" s="4"/>
      <c r="C16" s="4"/>
      <c r="D16" s="4"/>
    </row>
    <row r="17" spans="1:4" x14ac:dyDescent="0.25">
      <c r="A17" s="11" t="s">
        <v>34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35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36</v>
      </c>
    </row>
  </sheetData>
  <mergeCells count="3">
    <mergeCell ref="A6:D6"/>
    <mergeCell ref="A12:D12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50</v>
      </c>
      <c r="C3" s="15" t="s">
        <v>23</v>
      </c>
      <c r="D3" s="16" t="s">
        <v>38</v>
      </c>
    </row>
    <row r="4" spans="1:4" x14ac:dyDescent="0.25">
      <c r="A4" s="13" t="s">
        <v>24</v>
      </c>
      <c r="B4" s="14">
        <v>2.6</v>
      </c>
      <c r="C4" s="15" t="s">
        <v>25</v>
      </c>
      <c r="D4" s="16" t="s">
        <v>39</v>
      </c>
    </row>
    <row r="5" spans="1:4" x14ac:dyDescent="0.25">
      <c r="A5" s="13" t="s">
        <v>26</v>
      </c>
      <c r="B5" s="14">
        <v>0.8</v>
      </c>
      <c r="C5" s="15" t="s">
        <v>25</v>
      </c>
      <c r="D5" s="16" t="s">
        <v>39</v>
      </c>
    </row>
    <row r="6" spans="1:4" x14ac:dyDescent="0.25">
      <c r="A6" s="13" t="s">
        <v>27</v>
      </c>
      <c r="B6" s="14">
        <v>0.3</v>
      </c>
      <c r="C6" s="15" t="s">
        <v>28</v>
      </c>
      <c r="D6" s="16" t="s">
        <v>40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1" t="s">
        <v>42</v>
      </c>
      <c r="B3" s="17">
        <f>Inputs!$B$4*(1-Inputs!$B$6)+Inputs!$B$5*Inputs!$B$6</f>
        <v>2.0599999999999996</v>
      </c>
      <c r="C3" s="11" t="s">
        <v>25</v>
      </c>
      <c r="D3" s="16" t="s">
        <v>43</v>
      </c>
    </row>
    <row r="4" spans="1:4" x14ac:dyDescent="0.25">
      <c r="A4" s="11" t="s">
        <v>30</v>
      </c>
      <c r="B4" s="17">
        <f>Inputs!$B$3*Calculations!$B$3</f>
        <v>102.99999999999999</v>
      </c>
      <c r="C4" s="11" t="s">
        <v>23</v>
      </c>
      <c r="D4" s="16" t="s">
        <v>43</v>
      </c>
    </row>
    <row r="5" spans="1:4" x14ac:dyDescent="0.25">
      <c r="A5" s="11" t="s">
        <v>31</v>
      </c>
      <c r="B5" s="17">
        <f>Calculations!$B$3</f>
        <v>2.0599999999999996</v>
      </c>
      <c r="C5" s="11" t="s">
        <v>32</v>
      </c>
      <c r="D5" s="16" t="s">
        <v>43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8" t="s">
        <v>30</v>
      </c>
      <c r="B3" s="18">
        <f>Calculations!$B$4</f>
        <v>102.99999999999999</v>
      </c>
      <c r="C3" s="11" t="s">
        <v>23</v>
      </c>
      <c r="D3" s="16" t="s">
        <v>43</v>
      </c>
    </row>
    <row r="4" spans="1:4" x14ac:dyDescent="0.25">
      <c r="A4" s="8" t="s">
        <v>31</v>
      </c>
      <c r="B4" s="18">
        <f>Calculations!$B$5</f>
        <v>2.0599999999999996</v>
      </c>
      <c r="C4" s="11" t="s">
        <v>32</v>
      </c>
      <c r="D4" s="16" t="s">
        <v>43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13" t="s">
        <v>34</v>
      </c>
      <c r="B3" s="19" t="s">
        <v>46</v>
      </c>
      <c r="C3" s="20" t="str">
        <f>IF(Inputs!$B$3&gt;0,"PASS","FAIL")</f>
        <v>PASS</v>
      </c>
      <c r="D3" s="21" t="s">
        <v>43</v>
      </c>
    </row>
    <row r="4" spans="1:4" x14ac:dyDescent="0.25">
      <c r="A4" s="13" t="s">
        <v>35</v>
      </c>
      <c r="B4" s="19" t="s">
        <v>47</v>
      </c>
      <c r="C4" s="20" t="str">
        <f>IF(AND(Inputs!$B$6&gt;=0,Inputs!$B$6&lt;=1),"PASS","FAIL")</f>
        <v>PASS</v>
      </c>
      <c r="D4" s="21" t="s">
        <v>43</v>
      </c>
    </row>
    <row r="5" spans="1:4" x14ac:dyDescent="0.25">
      <c r="A5" s="13" t="s">
        <v>48</v>
      </c>
      <c r="B5" s="19" t="s">
        <v>46</v>
      </c>
      <c r="C5" s="20" t="str">
        <f>IF(AND(Inputs!$B$4&gt;0,Inputs!$B$5&gt;0),"PASS","FAIL")</f>
        <v>PASS</v>
      </c>
      <c r="D5" s="21" t="s">
        <v>43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49</v>
      </c>
      <c r="B7" s="11" t="s">
        <v>50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5" t="s">
        <v>43</v>
      </c>
      <c r="B3" s="5" t="s">
        <v>52</v>
      </c>
      <c r="C3" s="5" t="s">
        <v>5</v>
      </c>
      <c r="D3" s="5" t="s">
        <v>5</v>
      </c>
    </row>
    <row r="5" ht="22" customHeight="1" spans="1:4" x14ac:dyDescent="0.25">
      <c r="A5" s="4" t="s">
        <v>53</v>
      </c>
      <c r="B5" s="4"/>
      <c r="C5" s="4"/>
      <c r="D5" s="4"/>
    </row>
    <row r="6" spans="1:4" x14ac:dyDescent="0.25">
      <c r="A6" s="5" t="s">
        <v>54</v>
      </c>
      <c r="B6" s="5" t="s">
        <v>55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5" t="s">
        <v>57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58</v>
      </c>
      <c r="B5" s="4"/>
      <c r="C5" s="4"/>
      <c r="D5" s="4"/>
    </row>
    <row r="6" spans="1:4" x14ac:dyDescent="0.25">
      <c r="A6" s="5" t="s">
        <v>59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60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61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Steel Embodied Carbon (Screening)</dc:title>
  <dc:subject>Construction engineering workbook</dc:subject>
  <dc:description>COâ‚‚e of reinforcing steel tonnage with published EPD factors.</dc:description>
  <cp:keywords>embodied carbon, steel, co2, epd, sustainability,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