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<sst xmlns="http://schemas.openxmlformats.org/spreadsheetml/2006/main" count="143" uniqueCount="66">
  <si>
    <t>RO Membrane Element Count</t>
  </si>
  <si>
    <t>Membrane element count from flow, flux and element area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</si>
  <si>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</si>
  <si>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</si>
  <si>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</si>
  <si>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</si>
  <si>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</si>
  <si>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</si>
  <si>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</si>
  <si>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</si>
  <si>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</si>
  <si>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</si>
  <si>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</si>
  <si>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</si>
  <si>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</si>
  <si>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</si>
  <si>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</si>
  <si>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</si>
  <si>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Membrane element count from flow, flux and element area</t>
  </si>
  <si>
    <t>EngiMetric · https://engimetric.com</t>
  </si>
  <si>
    <t>Master verdict</t>
  </si>
  <si>
    <t>Key inputs</t>
  </si>
  <si>
    <t>Permeate/design flow</t>
  </si>
  <si>
    <t>m³/h</t>
  </si>
  <si>
    <t>Design flux</t>
  </si>
  <si>
    <t>L/m²·h</t>
  </si>
  <si>
    <t>Key outputs</t>
  </si>
  <si>
    <t>Elements required</t>
  </si>
  <si>
    <t>no.</t>
  </si>
  <si>
    <t>Flux at selected count</t>
  </si>
  <si>
    <t>Checks at a glance</t>
  </si>
  <si>
    <t>Flux within typical range</t>
  </si>
  <si>
    <t>Version 0.1 · EngiMetric workbook library</t>
  </si>
  <si>
    <t>Inputs — yellow cells: enter your values; source prompts governing choices</t>
  </si>
  <si>
    <t>design duty</t>
  </si>
  <si>
    <t>design value within typical 10–40</t>
  </si>
  <si>
    <t>Membrane area per element</t>
  </si>
  <si>
    <t>m²</t>
  </si>
  <si>
    <t>element datasheet (e.g., 8 inch spiral)</t>
  </si>
  <si>
    <t>Calculations — transparent formulas; [n] is the reference ID (see Reference sheet)</t>
  </si>
  <si>
    <t>Required elements (continuous)</t>
  </si>
  <si>
    <t>—</t>
  </si>
  <si>
    <t>[1]</t>
  </si>
  <si>
    <t>Required elements (whole)</t>
  </si>
  <si>
    <t>[1] — round up</t>
  </si>
  <si>
    <t>Actual flux at whole count</t>
  </si>
  <si>
    <t>Outputs — final results (formula-driven; never hard-typed)</t>
  </si>
  <si>
    <t>Checks — each row must land PASS (WARN acceptable when documented)</t>
  </si>
  <si>
    <t>10–40 L/m²·h</t>
  </si>
  <si>
    <t>Design flow positive</t>
  </si>
  <si>
    <t>&gt; 0</t>
  </si>
  <si>
    <t>Element area positive</t>
  </si>
  <si>
    <t>Overall result</t>
  </si>
  <si>
    <t>PASS when every check passes</t>
  </si>
  <si>
    <t>References</t>
  </si>
  <si>
    <t>EngiMetric RO element-count engine (typical flux range 10–40 L/m²·h)</t>
  </si>
  <si>
    <t>Equations used</t>
  </si>
  <si>
    <t>Element count from flux</t>
  </si>
  <si>
    <t>elements = Q · 1000 / (flux · area)</t>
  </si>
  <si>
    <t>Notes &amp; Assumptions</t>
  </si>
  <si>
    <t>1. Pre-design screen only: array staging, pressure-vessel loading and element type selection require vendor design software.</t>
  </si>
  <si>
    <t>2. Typical flux band is the engine constant; the governing value is the user-design flux.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</si>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</sst>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80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20</v>
      </c>
      <c r="C8" s="11" t="s">
        <v>25</v>
      </c>
      <c r="D8" s="10"/>
    </row>
    <row r="10" ht="22" customHeight="1" spans="1:4" x14ac:dyDescent="0.25">
      <c r="A10" s="4" t="s">
        <v>26</v>
      </c>
      <c r="B10" s="4"/>
      <c r="C10" s="4"/>
      <c r="D10" s="4"/>
    </row>
    <row r="11" spans="1:4" x14ac:dyDescent="0.25">
      <c r="A11" s="11" t="s">
        <v>27</v>
      </c>
      <c r="B11" s="12">
        <f>Outputs!$B$3</f>
        <v>108</v>
      </c>
      <c r="C11" s="11" t="s">
        <v>28</v>
      </c>
      <c r="D11" s="10"/>
    </row>
    <row r="12" spans="1:4" x14ac:dyDescent="0.25">
      <c r="A12" s="11" t="s">
        <v>29</v>
      </c>
      <c r="B12" s="12">
        <f>Outputs!$B$4</f>
        <v>19.91238550378335</v>
      </c>
      <c r="C12" s="11" t="s">
        <v>25</v>
      </c>
      <c r="D12" s="10"/>
    </row>
    <row r="14" ht="22" customHeight="1" spans="1:4" x14ac:dyDescent="0.25">
      <c r="A14" s="4" t="s">
        <v>30</v>
      </c>
      <c r="B14" s="4"/>
      <c r="C14" s="4"/>
      <c r="D14" s="4"/>
    </row>
    <row r="15" spans="1:4" x14ac:dyDescent="0.25">
      <c r="A15" s="11" t="s">
        <v>31</v>
      </c>
      <c r="B15" s="12" t="str">
        <f>Checks!$C$3</f>
        <v>PASS</v>
      </c>
      <c r="C15" s="11" t="s">
        <v>5</v>
      </c>
      <c r="D15" s="10"/>
    </row>
    <row r="17" spans="1:3" x14ac:dyDescent="0.25">
      <c r="A17" s="6" t="s">
        <v>32</v>
      </c>
    </row>
  </sheetData>
  <mergeCells count="3">
    <mergeCell ref="A6:D6"/>
    <mergeCell ref="A10:D10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33</v>
      </c>
      <c r="B2" s="4"/>
      <c r="C2" s="4"/>
      <c r="D2" s="4"/>
    </row>
    <row r="3" spans="1:4" x14ac:dyDescent="0.25">
      <c r="A3" s="13" t="s">
        <v>22</v>
      </c>
      <c r="B3" s="14">
        <v>80</v>
      </c>
      <c r="C3" s="15" t="s">
        <v>23</v>
      </c>
      <c r="D3" s="16" t="s">
        <v>34</v>
      </c>
    </row>
    <row r="4" spans="1:4" x14ac:dyDescent="0.25">
      <c r="A4" s="13" t="s">
        <v>24</v>
      </c>
      <c r="B4" s="14">
        <v>20</v>
      </c>
      <c r="C4" s="15" t="s">
        <v>25</v>
      </c>
      <c r="D4" s="16" t="s">
        <v>35</v>
      </c>
    </row>
    <row r="5" spans="1:4" x14ac:dyDescent="0.25">
      <c r="A5" s="13" t="s">
        <v>36</v>
      </c>
      <c r="B5" s="14">
        <v>37.2</v>
      </c>
      <c r="C5" s="15" t="s">
        <v>37</v>
      </c>
      <c r="D5" s="16" t="s">
        <v>38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1" t="s">
        <v>40</v>
      </c>
      <c r="B3" s="17">
        <f>Inputs!$B$3*1000/(Inputs!$B$4*Inputs!$B$5)</f>
        <v>107.52688172043011</v>
      </c>
      <c r="C3" s="11" t="s">
        <v>41</v>
      </c>
      <c r="D3" s="16" t="s">
        <v>42</v>
      </c>
    </row>
    <row r="4" spans="1:4" x14ac:dyDescent="0.25">
      <c r="A4" s="11" t="s">
        <v>43</v>
      </c>
      <c r="B4" s="17">
        <f>ROUND(Calculations!$B$3+0.49,0)</f>
        <v>108</v>
      </c>
      <c r="C4" s="11" t="s">
        <v>28</v>
      </c>
      <c r="D4" s="16" t="s">
        <v>44</v>
      </c>
    </row>
    <row r="5" spans="1:4" x14ac:dyDescent="0.25">
      <c r="A5" s="11" t="s">
        <v>45</v>
      </c>
      <c r="B5" s="17">
        <f>Inputs!$B$3*1000/(Calculations!$B$4*Inputs!$B$5)</f>
        <v>19.91238550378335</v>
      </c>
      <c r="C5" s="11" t="s">
        <v>25</v>
      </c>
      <c r="D5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8" t="s">
        <v>27</v>
      </c>
      <c r="B3" s="18">
        <f>Calculations!$B$4</f>
        <v>108</v>
      </c>
      <c r="C3" s="11" t="s">
        <v>28</v>
      </c>
      <c r="D3" s="16" t="s">
        <v>42</v>
      </c>
    </row>
    <row r="4" spans="1:4" x14ac:dyDescent="0.25">
      <c r="A4" s="8" t="s">
        <v>29</v>
      </c>
      <c r="B4" s="18">
        <f>Calculations!$B$5</f>
        <v>19.91238550378335</v>
      </c>
      <c r="C4" s="11" t="s">
        <v>25</v>
      </c>
      <c r="D4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13" t="s">
        <v>31</v>
      </c>
      <c r="B3" s="19" t="s">
        <v>48</v>
      </c>
      <c r="C3" s="20" t="str">
        <f>IF(AND(Inputs!$B$4&gt;=10,Inputs!$B$4&lt;=40),"PASS","WARN")</f>
        <v>PASS</v>
      </c>
      <c r="D3" s="21" t="s">
        <v>42</v>
      </c>
    </row>
    <row r="4" spans="1:4" x14ac:dyDescent="0.25">
      <c r="A4" s="13" t="s">
        <v>49</v>
      </c>
      <c r="B4" s="19" t="s">
        <v>50</v>
      </c>
      <c r="C4" s="20" t="str">
        <f>IF(Inputs!$B$3&gt;0,"PASS","FAIL")</f>
        <v>PASS</v>
      </c>
      <c r="D4" s="21" t="s">
        <v>42</v>
      </c>
    </row>
    <row r="5" spans="1:4" x14ac:dyDescent="0.25">
      <c r="A5" s="13" t="s">
        <v>51</v>
      </c>
      <c r="B5" s="19" t="s">
        <v>50</v>
      </c>
      <c r="C5" s="20" t="str">
        <f>IF(Inputs!$B$5&gt;0,"PASS","FAIL")</f>
        <v>PASS</v>
      </c>
      <c r="D5" s="21" t="s">
        <v>42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52</v>
      </c>
      <c r="B7" s="11" t="s">
        <v>53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42</v>
      </c>
      <c r="B3" s="5" t="s">
        <v>55</v>
      </c>
      <c r="C3" s="5" t="s">
        <v>5</v>
      </c>
      <c r="D3" s="5" t="s">
        <v>5</v>
      </c>
    </row>
    <row r="5" ht="22" customHeight="1" spans="1:4" x14ac:dyDescent="0.25">
      <c r="A5" s="4" t="s">
        <v>56</v>
      </c>
      <c r="B5" s="4"/>
      <c r="C5" s="4"/>
      <c r="D5" s="4"/>
    </row>
    <row r="6" spans="1:4" x14ac:dyDescent="0.25">
      <c r="A6" s="5" t="s">
        <v>57</v>
      </c>
      <c r="B6" s="5" t="s">
        <v>58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5" t="s">
        <v>60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61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62</v>
      </c>
      <c r="B6" s="4"/>
      <c r="C6" s="4"/>
      <c r="D6" s="4"/>
    </row>
    <row r="7" spans="1:4" x14ac:dyDescent="0.25">
      <c r="A7" s="5" t="s">
        <v>63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64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65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Membrane Element Count</dc:title>
  <dc:subject>Water engineering workbook</dc:subject>
  <dc:description>Estimate required 8-inch membrane elements from flux, feed pressure and concentration factor.</dc:description>
  <cp:keywords>ro, membrane, element count, flux, feed pressure,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