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<sst xmlns="http://schemas.openxmlformats.org/spreadsheetml/2006/main" count="202" uniqueCount="88">
  <si>
    <t>HVAC Cooling / Heating Load (Simplified)</t>
  </si>
  <si>
    <t>Simplified sensible cooling/ heating load by component (CLTD-style)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</si>
  <si>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</si>
  <si>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</si>
  <si>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</si>
  <si>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</si>
  <si>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</si>
  <si>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</si>
  <si>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</si>
  <si>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</si>
  <si>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</si>
  <si>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</si>
  <si>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</si>
  <si>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</si>
  <si>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</si>
  <si>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</si>
  <si>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</si>
  <si>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</si>
  <si>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Simplified sensible cooling/ heating load by component (CLTD-style)</t>
  </si>
  <si>
    <t>EngiMetric · https://engimetric.com</t>
  </si>
  <si>
    <t>Master verdict</t>
  </si>
  <si>
    <t>Key inputs</t>
  </si>
  <si>
    <t>Wall area</t>
  </si>
  <si>
    <t>m²</t>
  </si>
  <si>
    <t>Wall U-value</t>
  </si>
  <si>
    <t>W/m²K</t>
  </si>
  <si>
    <t>Glazing area</t>
  </si>
  <si>
    <t>Glazing U-value</t>
  </si>
  <si>
    <t>Design temperature difference</t>
  </si>
  <si>
    <t>K</t>
  </si>
  <si>
    <t>Infiltration air changes</t>
  </si>
  <si>
    <t>1/h</t>
  </si>
  <si>
    <t>Internal gains</t>
  </si>
  <si>
    <t>W</t>
  </si>
  <si>
    <t>Key outputs</t>
  </si>
  <si>
    <t>Total sensible load</t>
  </si>
  <si>
    <t>kW</t>
  </si>
  <si>
    <t>Checks at a glance</t>
  </si>
  <si>
    <t>U-values positive</t>
  </si>
  <si>
    <t>Temperature difference positive</t>
  </si>
  <si>
    <t>Version 0.1 · EngiMetric workbook library</t>
  </si>
  <si>
    <t>Inputs — yellow cells: enter your values; source prompts governing choices</t>
  </si>
  <si>
    <t>envelope</t>
  </si>
  <si>
    <t>construction assembly (user)</t>
  </si>
  <si>
    <t>Roof area</t>
  </si>
  <si>
    <t>Roof U-value</t>
  </si>
  <si>
    <t>fenestration (user)</t>
  </si>
  <si>
    <t>design conditions</t>
  </si>
  <si>
    <t>Solar cooling load (SCL)</t>
  </si>
  <si>
    <t>W/m²</t>
  </si>
  <si>
    <t>CLTD tables (user)</t>
  </si>
  <si>
    <t>tightness assumption (user)</t>
  </si>
  <si>
    <t>Room volume</t>
  </si>
  <si>
    <t>m³</t>
  </si>
  <si>
    <t>space</t>
  </si>
  <si>
    <t>occupants/equipment</t>
  </si>
  <si>
    <t>Calculations — transparent formulas; [n] is the reference ID (see Reference sheet)</t>
  </si>
  <si>
    <t>Wall conduction</t>
  </si>
  <si>
    <t>[1]</t>
  </si>
  <si>
    <t>Roof conduction</t>
  </si>
  <si>
    <t>Glazing conduction</t>
  </si>
  <si>
    <t>Solar load through glazing</t>
  </si>
  <si>
    <t>Infiltration load</t>
  </si>
  <si>
    <t>[1] — ρ·cp at ~20 °C</t>
  </si>
  <si>
    <t>Outputs — final results (formula-driven; never hard-typed)</t>
  </si>
  <si>
    <t>Conduction subtotal</t>
  </si>
  <si>
    <t>Checks — each row must land PASS (WARN acceptable when documented)</t>
  </si>
  <si>
    <t>&gt; 0</t>
  </si>
  <si>
    <t>Infiltration sensible</t>
  </si>
  <si>
    <t>0–6 ACH</t>
  </si>
  <si>
    <t>Overall result</t>
  </si>
  <si>
    <t>PASS when every check passes</t>
  </si>
  <si>
    <t>References</t>
  </si>
  <si>
    <t>ASHRAE Handbook—Fundamentals method structure; coefficients are user-supplied</t>
  </si>
  <si>
    <t>Equations used</t>
  </si>
  <si>
    <t>Conduction</t>
  </si>
  <si>
    <t>Q = U·A·ΔT</t>
  </si>
  <si>
    <t>Infiltration</t>
  </si>
  <si>
    <t>Q = ACH·V·ρ·cp·ΔT/3600</t>
  </si>
  <si>
    <t>Solar (simplified)</t>
  </si>
  <si>
    <t>Q = SCL·A_glass</t>
  </si>
  <si>
    <t>Notes &amp; Assumptions</t>
  </si>
  <si>
    <t>1. Screening tool only — NOT a full RTS/heat-balance calculation; latent load and coil sizing are separate.</t>
  </si>
  <si>
    <t>2. U-values, SCL and ACH are governing inputs from your design data — never defaults from code.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</si>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</sst>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3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Checks!$C$7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70</v>
      </c>
      <c r="C7" s="11" t="s">
        <v>23</v>
      </c>
      <c r="D7" s="10"/>
    </row>
    <row r="8" spans="1:4" x14ac:dyDescent="0.25">
      <c r="A8" s="11" t="s">
        <v>24</v>
      </c>
      <c r="B8" s="12">
        <f>Inputs!$B$4</f>
        <v>0.5</v>
      </c>
      <c r="C8" s="11" t="s">
        <v>25</v>
      </c>
      <c r="D8" s="10"/>
    </row>
    <row r="9" spans="1:4" x14ac:dyDescent="0.25">
      <c r="A9" s="11" t="s">
        <v>26</v>
      </c>
      <c r="B9" s="12">
        <f>Inputs!$B$7</f>
        <v>20</v>
      </c>
      <c r="C9" s="11" t="s">
        <v>23</v>
      </c>
      <c r="D9" s="10"/>
    </row>
    <row r="10" spans="1:4" x14ac:dyDescent="0.25">
      <c r="A10" s="11" t="s">
        <v>27</v>
      </c>
      <c r="B10" s="12">
        <f>Inputs!$B$8</f>
        <v>2.6</v>
      </c>
      <c r="C10" s="11" t="s">
        <v>25</v>
      </c>
      <c r="D10" s="10"/>
    </row>
    <row r="11" spans="1:4" x14ac:dyDescent="0.25">
      <c r="A11" s="11" t="s">
        <v>28</v>
      </c>
      <c r="B11" s="12">
        <f>Inputs!$B$9</f>
        <v>25</v>
      </c>
      <c r="C11" s="11" t="s">
        <v>29</v>
      </c>
      <c r="D11" s="10"/>
    </row>
    <row r="12" spans="1:4" x14ac:dyDescent="0.25">
      <c r="A12" s="11" t="s">
        <v>30</v>
      </c>
      <c r="B12" s="12">
        <f>Inputs!$B$11</f>
        <v>1.5</v>
      </c>
      <c r="C12" s="11" t="s">
        <v>31</v>
      </c>
      <c r="D12" s="10"/>
    </row>
    <row r="13" spans="1:4" x14ac:dyDescent="0.25">
      <c r="A13" s="11" t="s">
        <v>32</v>
      </c>
      <c r="B13" s="12">
        <f>Inputs!$B$13</f>
        <v>900</v>
      </c>
      <c r="C13" s="11" t="s">
        <v>33</v>
      </c>
      <c r="D13" s="10"/>
    </row>
    <row r="15" ht="22" customHeight="1" spans="1:4" x14ac:dyDescent="0.25">
      <c r="A15" s="4" t="s">
        <v>34</v>
      </c>
      <c r="B15" s="4"/>
      <c r="C15" s="4"/>
      <c r="D15" s="4"/>
    </row>
    <row r="16" spans="1:4" x14ac:dyDescent="0.25">
      <c r="A16" s="11" t="s">
        <v>35</v>
      </c>
      <c r="B16" s="12">
        <f>Outputs!$B$4</f>
        <v>9618</v>
      </c>
      <c r="C16" s="11" t="s">
        <v>33</v>
      </c>
      <c r="D16" s="10"/>
    </row>
    <row r="17" spans="1:4" x14ac:dyDescent="0.25">
      <c r="A17" s="11" t="s">
        <v>35</v>
      </c>
      <c r="B17" s="12">
        <f>Outputs!$B$5</f>
        <v>9.618</v>
      </c>
      <c r="C17" s="11" t="s">
        <v>36</v>
      </c>
      <c r="D17" s="10"/>
    </row>
    <row r="19" ht="22" customHeight="1" spans="1:4" x14ac:dyDescent="0.25">
      <c r="A19" s="4" t="s">
        <v>37</v>
      </c>
      <c r="B19" s="4"/>
      <c r="C19" s="4"/>
      <c r="D19" s="4"/>
    </row>
    <row r="20" spans="1:4" x14ac:dyDescent="0.25">
      <c r="A20" s="11" t="s">
        <v>38</v>
      </c>
      <c r="B20" s="12" t="str">
        <f>Checks!$C$3</f>
        <v>PASS</v>
      </c>
      <c r="C20" s="11" t="s">
        <v>5</v>
      </c>
      <c r="D20" s="10"/>
    </row>
    <row r="21" spans="1:4" x14ac:dyDescent="0.25">
      <c r="A21" s="11" t="s">
        <v>39</v>
      </c>
      <c r="B21" s="12" t="str">
        <f>Checks!$C$4</f>
        <v>PASS</v>
      </c>
      <c r="C21" s="11" t="s">
        <v>5</v>
      </c>
      <c r="D21" s="10"/>
    </row>
    <row r="23" spans="1:3" x14ac:dyDescent="0.25">
      <c r="A23" s="6" t="s">
        <v>40</v>
      </c>
    </row>
  </sheetData>
  <mergeCells count="3">
    <mergeCell ref="A6:D6"/>
    <mergeCell ref="A15:D15"/>
    <mergeCell ref="A19:D19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3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41</v>
      </c>
      <c r="B2" s="4"/>
      <c r="C2" s="4"/>
      <c r="D2" s="4"/>
    </row>
    <row r="3" spans="1:4" x14ac:dyDescent="0.25">
      <c r="A3" s="13" t="s">
        <v>22</v>
      </c>
      <c r="B3" s="14">
        <v>70</v>
      </c>
      <c r="C3" s="15" t="s">
        <v>23</v>
      </c>
      <c r="D3" s="16" t="s">
        <v>42</v>
      </c>
    </row>
    <row r="4" spans="1:4" x14ac:dyDescent="0.25">
      <c r="A4" s="13" t="s">
        <v>24</v>
      </c>
      <c r="B4" s="14">
        <v>0.5</v>
      </c>
      <c r="C4" s="15" t="s">
        <v>25</v>
      </c>
      <c r="D4" s="16" t="s">
        <v>43</v>
      </c>
    </row>
    <row r="5" spans="1:4" x14ac:dyDescent="0.25">
      <c r="A5" s="13" t="s">
        <v>44</v>
      </c>
      <c r="B5" s="14">
        <v>60</v>
      </c>
      <c r="C5" s="15" t="s">
        <v>23</v>
      </c>
      <c r="D5" s="16" t="s">
        <v>42</v>
      </c>
    </row>
    <row r="6" spans="1:4" x14ac:dyDescent="0.25">
      <c r="A6" s="13" t="s">
        <v>45</v>
      </c>
      <c r="B6" s="14">
        <v>0.35</v>
      </c>
      <c r="C6" s="15" t="s">
        <v>25</v>
      </c>
      <c r="D6" s="16" t="s">
        <v>43</v>
      </c>
    </row>
    <row r="7" spans="1:4" x14ac:dyDescent="0.25">
      <c r="A7" s="13" t="s">
        <v>26</v>
      </c>
      <c r="B7" s="14">
        <v>20</v>
      </c>
      <c r="C7" s="15" t="s">
        <v>23</v>
      </c>
      <c r="D7" s="16" t="s">
        <v>42</v>
      </c>
    </row>
    <row r="8" spans="1:4" x14ac:dyDescent="0.25">
      <c r="A8" s="13" t="s">
        <v>27</v>
      </c>
      <c r="B8" s="14">
        <v>2.6</v>
      </c>
      <c r="C8" s="15" t="s">
        <v>25</v>
      </c>
      <c r="D8" s="16" t="s">
        <v>46</v>
      </c>
    </row>
    <row r="9" spans="1:4" x14ac:dyDescent="0.25">
      <c r="A9" s="13" t="s">
        <v>28</v>
      </c>
      <c r="B9" s="14">
        <v>25</v>
      </c>
      <c r="C9" s="15" t="s">
        <v>29</v>
      </c>
      <c r="D9" s="16" t="s">
        <v>47</v>
      </c>
    </row>
    <row r="10" spans="1:4" x14ac:dyDescent="0.25">
      <c r="A10" s="13" t="s">
        <v>48</v>
      </c>
      <c r="B10" s="14">
        <v>150</v>
      </c>
      <c r="C10" s="15" t="s">
        <v>49</v>
      </c>
      <c r="D10" s="16" t="s">
        <v>50</v>
      </c>
    </row>
    <row r="11" spans="1:4" x14ac:dyDescent="0.25">
      <c r="A11" s="13" t="s">
        <v>30</v>
      </c>
      <c r="B11" s="14">
        <v>1.5</v>
      </c>
      <c r="C11" s="15" t="s">
        <v>31</v>
      </c>
      <c r="D11" s="16" t="s">
        <v>51</v>
      </c>
    </row>
    <row r="12" spans="1:4" x14ac:dyDescent="0.25">
      <c r="A12" s="13" t="s">
        <v>52</v>
      </c>
      <c r="B12" s="14">
        <v>240</v>
      </c>
      <c r="C12" s="15" t="s">
        <v>53</v>
      </c>
      <c r="D12" s="16" t="s">
        <v>54</v>
      </c>
    </row>
    <row r="13" spans="1:4" x14ac:dyDescent="0.25">
      <c r="A13" s="13" t="s">
        <v>32</v>
      </c>
      <c r="B13" s="14">
        <v>900</v>
      </c>
      <c r="C13" s="15" t="s">
        <v>33</v>
      </c>
      <c r="D13" s="16" t="s">
        <v>55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56</v>
      </c>
      <c r="B2" s="4"/>
      <c r="C2" s="4"/>
      <c r="D2" s="4"/>
    </row>
    <row r="3" spans="1:4" x14ac:dyDescent="0.25">
      <c r="A3" s="11" t="s">
        <v>57</v>
      </c>
      <c r="B3" s="17">
        <f>Inputs!$B$4*Inputs!$B$3*Inputs!$B$9</f>
        <v>875</v>
      </c>
      <c r="C3" s="11" t="s">
        <v>33</v>
      </c>
      <c r="D3" s="16" t="s">
        <v>58</v>
      </c>
    </row>
    <row r="4" spans="1:4" x14ac:dyDescent="0.25">
      <c r="A4" s="11" t="s">
        <v>59</v>
      </c>
      <c r="B4" s="17">
        <f>Inputs!$B$6*Inputs!$B$5*Inputs!$B$9</f>
        <v>525</v>
      </c>
      <c r="C4" s="11" t="s">
        <v>33</v>
      </c>
      <c r="D4" s="16" t="s">
        <v>58</v>
      </c>
    </row>
    <row r="5" spans="1:4" x14ac:dyDescent="0.25">
      <c r="A5" s="11" t="s">
        <v>60</v>
      </c>
      <c r="B5" s="17">
        <f>Inputs!$B$8*Inputs!$B$7*Inputs!$B$9</f>
        <v>1300</v>
      </c>
      <c r="C5" s="11" t="s">
        <v>33</v>
      </c>
      <c r="D5" s="16" t="s">
        <v>58</v>
      </c>
    </row>
    <row r="6" spans="1:4" x14ac:dyDescent="0.25">
      <c r="A6" s="11" t="s">
        <v>61</v>
      </c>
      <c r="B6" s="17">
        <f>Inputs!$B$10*Inputs!$B$7</f>
        <v>3000</v>
      </c>
      <c r="C6" s="11" t="s">
        <v>33</v>
      </c>
      <c r="D6" s="16" t="s">
        <v>58</v>
      </c>
    </row>
    <row r="7" spans="1:4" x14ac:dyDescent="0.25">
      <c r="A7" s="11" t="s">
        <v>62</v>
      </c>
      <c r="B7" s="17">
        <f>Inputs!$B$11*Inputs!$B$12/3600*1.2*1006*Inputs!$B$9</f>
        <v>3018</v>
      </c>
      <c r="C7" s="11" t="s">
        <v>33</v>
      </c>
      <c r="D7" s="16" t="s">
        <v>63</v>
      </c>
    </row>
    <row r="8" spans="1:4" x14ac:dyDescent="0.25">
      <c r="A8" s="11" t="s">
        <v>35</v>
      </c>
      <c r="B8" s="17">
        <f>Calculations!$B$3+Calculations!$B$4+Calculations!$B$5+Calculations!$B$6+Calculations!$B$7+Inputs!$B$13</f>
        <v>9618</v>
      </c>
      <c r="C8" s="11" t="s">
        <v>33</v>
      </c>
      <c r="D8" s="16" t="s">
        <v>58</v>
      </c>
    </row>
    <row r="9" spans="1:4" x14ac:dyDescent="0.25">
      <c r="A9" s="11" t="s">
        <v>35</v>
      </c>
      <c r="B9" s="17">
        <f>Calculations!$B$8/1000</f>
        <v>9.618</v>
      </c>
      <c r="C9" s="11" t="s">
        <v>36</v>
      </c>
      <c r="D9" s="16" t="s">
        <v>58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5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64</v>
      </c>
      <c r="B2" s="4"/>
      <c r="C2" s="4"/>
      <c r="D2" s="4"/>
    </row>
    <row r="3" spans="1:4" x14ac:dyDescent="0.25">
      <c r="A3" s="8" t="s">
        <v>65</v>
      </c>
      <c r="B3" s="18">
        <f>Calculations!$B$3</f>
        <v>875</v>
      </c>
      <c r="C3" s="11" t="s">
        <v>33</v>
      </c>
      <c r="D3" s="16" t="s">
        <v>58</v>
      </c>
    </row>
    <row r="4" spans="1:4" x14ac:dyDescent="0.25">
      <c r="A4" s="8" t="s">
        <v>35</v>
      </c>
      <c r="B4" s="18">
        <f>Calculations!$B$8</f>
        <v>9618</v>
      </c>
      <c r="C4" s="11" t="s">
        <v>33</v>
      </c>
      <c r="D4" s="16" t="s">
        <v>58</v>
      </c>
    </row>
    <row r="5" spans="1:4" x14ac:dyDescent="0.25">
      <c r="A5" s="8" t="s">
        <v>35</v>
      </c>
      <c r="B5" s="18">
        <f>Calculations!$B$9</f>
        <v>9.618</v>
      </c>
      <c r="C5" s="11" t="s">
        <v>36</v>
      </c>
      <c r="D5" s="16" t="s">
        <v>58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66</v>
      </c>
      <c r="B2" s="4"/>
      <c r="C2" s="4"/>
      <c r="D2" s="4"/>
    </row>
    <row r="3" spans="1:4" x14ac:dyDescent="0.25">
      <c r="A3" s="13" t="s">
        <v>38</v>
      </c>
      <c r="B3" s="19" t="s">
        <v>67</v>
      </c>
      <c r="C3" s="20" t="str">
        <f>IF(AND(Inputs!$B$4&gt;0,Inputs!$B$6&gt;0,Inputs!$B$8&gt;0),"PASS","FAIL")</f>
        <v>PASS</v>
      </c>
      <c r="D3" s="21" t="s">
        <v>58</v>
      </c>
    </row>
    <row r="4" spans="1:4" x14ac:dyDescent="0.25">
      <c r="A4" s="13" t="s">
        <v>39</v>
      </c>
      <c r="B4" s="19" t="s">
        <v>67</v>
      </c>
      <c r="C4" s="20" t="str">
        <f>IF(Inputs!$B$9&gt;0,"PASS","FAIL")</f>
        <v>PASS</v>
      </c>
      <c r="D4" s="21" t="s">
        <v>58</v>
      </c>
    </row>
    <row r="5" spans="1:4" x14ac:dyDescent="0.25">
      <c r="A5" s="13" t="s">
        <v>68</v>
      </c>
      <c r="B5" s="19" t="s">
        <v>69</v>
      </c>
      <c r="C5" s="20" t="str">
        <f>IF(AND(Inputs!$B$11&gt;=0,Inputs!$B$11&lt;=6),"PASS","WARN")</f>
        <v>PASS</v>
      </c>
      <c r="D5" s="21" t="s">
        <v>58</v>
      </c>
    </row>
    <row r="6" ht="22" customHeight="1" spans="1:4" x14ac:dyDescent="0.25">
      <c r="A6" s="4" t="s">
        <v>20</v>
      </c>
      <c r="B6" s="4"/>
      <c r="C6" s="4"/>
      <c r="D6" s="4"/>
    </row>
    <row r="7" spans="1:4" x14ac:dyDescent="0.25">
      <c r="A7" s="22" t="s">
        <v>70</v>
      </c>
      <c r="B7" s="11" t="s">
        <v>71</v>
      </c>
      <c r="C7" s="23" t="str">
        <f>IF(OR($C$3="FAIL",$C$4="FAIL",$C$5="FAIL"),"FAIL",IF(OR($C$3="WARN",$C$4="WARN",$C$5="WARN"),"WARN","PASS"))</f>
        <v>PASS</v>
      </c>
      <c r="D7" s="10"/>
    </row>
  </sheetData>
  <mergeCells count="2">
    <mergeCell ref="A2:D2"/>
    <mergeCell ref="A6:D6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72</v>
      </c>
      <c r="B2" s="4"/>
      <c r="C2" s="4"/>
      <c r="D2" s="4"/>
    </row>
    <row r="3" spans="1:4" x14ac:dyDescent="0.25">
      <c r="A3" s="5" t="s">
        <v>58</v>
      </c>
      <c r="B3" s="5" t="s">
        <v>73</v>
      </c>
      <c r="C3" s="5" t="s">
        <v>5</v>
      </c>
      <c r="D3" s="5" t="s">
        <v>5</v>
      </c>
    </row>
    <row r="5" ht="22" customHeight="1" spans="1:4" x14ac:dyDescent="0.25">
      <c r="A5" s="4" t="s">
        <v>74</v>
      </c>
      <c r="B5" s="4"/>
      <c r="C5" s="4"/>
      <c r="D5" s="4"/>
    </row>
    <row r="6" spans="1:4" x14ac:dyDescent="0.25">
      <c r="A6" s="5" t="s">
        <v>75</v>
      </c>
      <c r="B6" s="5" t="s">
        <v>76</v>
      </c>
      <c r="C6" s="5" t="s">
        <v>5</v>
      </c>
      <c r="D6" s="5" t="s">
        <v>5</v>
      </c>
    </row>
    <row r="7" spans="1:4" x14ac:dyDescent="0.25">
      <c r="A7" s="5" t="s">
        <v>77</v>
      </c>
      <c r="B7" s="5" t="s">
        <v>78</v>
      </c>
      <c r="C7" s="5" t="s">
        <v>5</v>
      </c>
      <c r="D7" s="5" t="s">
        <v>5</v>
      </c>
    </row>
    <row r="8" spans="1:4" x14ac:dyDescent="0.25">
      <c r="A8" s="5" t="s">
        <v>79</v>
      </c>
      <c r="B8" s="5" t="s">
        <v>80</v>
      </c>
      <c r="C8" s="5" t="s">
        <v>5</v>
      </c>
      <c r="D8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81</v>
      </c>
      <c r="B2" s="4"/>
      <c r="C2" s="4"/>
      <c r="D2" s="4"/>
    </row>
    <row r="3" spans="1:4" x14ac:dyDescent="0.25">
      <c r="A3" s="5" t="s">
        <v>82</v>
      </c>
      <c r="B3" s="5" t="s">
        <v>5</v>
      </c>
      <c r="C3" s="5" t="s">
        <v>5</v>
      </c>
      <c r="D3" s="5" t="s">
        <v>5</v>
      </c>
    </row>
    <row r="4" spans="1:4" x14ac:dyDescent="0.25">
      <c r="A4" s="5" t="s">
        <v>83</v>
      </c>
      <c r="B4" s="5" t="s">
        <v>5</v>
      </c>
      <c r="C4" s="5" t="s">
        <v>5</v>
      </c>
      <c r="D4" s="5" t="s">
        <v>5</v>
      </c>
    </row>
    <row r="6" ht="22" customHeight="1" spans="1:4" x14ac:dyDescent="0.25">
      <c r="A6" s="4" t="s">
        <v>84</v>
      </c>
      <c r="B6" s="4"/>
      <c r="C6" s="4"/>
      <c r="D6" s="4"/>
    </row>
    <row r="7" spans="1:4" x14ac:dyDescent="0.25">
      <c r="A7" s="5" t="s">
        <v>85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86</v>
      </c>
      <c r="B8" s="5" t="s">
        <v>5</v>
      </c>
      <c r="C8" s="5" t="s">
        <v>5</v>
      </c>
      <c r="D8" s="5" t="s">
        <v>5</v>
      </c>
    </row>
    <row r="9" spans="1:4" x14ac:dyDescent="0.25">
      <c r="A9" s="5" t="s">
        <v>87</v>
      </c>
      <c r="B9" s="5" t="s">
        <v>5</v>
      </c>
      <c r="C9" s="5" t="s">
        <v>5</v>
      </c>
      <c r="D9" s="5" t="s">
        <v>5</v>
      </c>
    </row>
  </sheetData>
  <mergeCells count="2">
    <mergeCell ref="A2:D2"/>
    <mergeCell ref="A6:D6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HVAC Cooling / Heating Load (Simplified)</dc:title>
  <dc:subject>Mechanical engineering workbook</dc:subject>
  <dc:description>Peak room load estimate by transparent component method for screening.</dc:description>
  <cp:keywords>hvac, cooling load, heating load, cltd, simplified, air conditioning,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