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<sst xmlns="http://schemas.openxmlformats.org/spreadsheetml/2006/main" count="156" uniqueCount="63">
  <si>
    <t>Generator / Standby Power Sizing</t>
  </si>
  <si>
    <t>Generator sizing from running and starting kVA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</si>
  <si>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</si>
  <si>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</si>
  <si>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</si>
  <si>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</si>
  <si>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</si>
  <si>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</si>
  <si>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</si>
  <si>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</si>
  <si>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</si>
  <si>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</si>
  <si>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</si>
  <si>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</si>
  <si>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</si>
  <si>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</si>
  <si>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</si>
  <si>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</si>
  <si>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Generator sizing from running and starting kVA</t>
  </si>
  <si>
    <t>EngiMetric · https://engimetric.com</t>
  </si>
  <si>
    <t>Master verdict</t>
  </si>
  <si>
    <t>Key inputs</t>
  </si>
  <si>
    <t>Diversified running load</t>
  </si>
  <si>
    <t>kVA</t>
  </si>
  <si>
    <t>Largest motor — running kVA</t>
  </si>
  <si>
    <t>Largest motor — starting kVA</t>
  </si>
  <si>
    <t>Sizing margin</t>
  </si>
  <si>
    <t>%</t>
  </si>
  <si>
    <t>Key outputs</t>
  </si>
  <si>
    <t>Running requirement</t>
  </si>
  <si>
    <t>Starting requirement</t>
  </si>
  <si>
    <t>Governing requirement</t>
  </si>
  <si>
    <t>Checks at a glance</t>
  </si>
  <si>
    <t>Running load positive</t>
  </si>
  <si>
    <t>Starting kVA ≥ running kVA</t>
  </si>
  <si>
    <t>Version 0.1 · EngiMetric workbook library</t>
  </si>
  <si>
    <t>Inputs — yellow cells: enter your values; source prompts governing choices</t>
  </si>
  <si>
    <t>load schedule</t>
  </si>
  <si>
    <t>motor data</t>
  </si>
  <si>
    <t>LRC data (user)</t>
  </si>
  <si>
    <t>design policy</t>
  </si>
  <si>
    <t>Calculations — transparent formulas; [n] is the reference ID (see Reference sheet)</t>
  </si>
  <si>
    <t>[1]</t>
  </si>
  <si>
    <t>Outputs — final results (formula-driven; never hard-typed)</t>
  </si>
  <si>
    <t>Headroom vs running</t>
  </si>
  <si>
    <t>Checks — each row must land PASS (WARN acceptable when documented)</t>
  </si>
  <si>
    <t>&gt; 0</t>
  </si>
  <si>
    <t>motorStart ≥ motorRun</t>
  </si>
  <si>
    <t>Starting governs check</t>
  </si>
  <si>
    <t>informative</t>
  </si>
  <si>
    <t>Overall result</t>
  </si>
  <si>
    <t>PASS when every check passes</t>
  </si>
  <si>
    <t>References</t>
  </si>
  <si>
    <t>Genset sizing practice / NFPA 110 form (starting kVA from motor LRC data)</t>
  </si>
  <si>
    <t>Equations used</t>
  </si>
  <si>
    <t>Requirements</t>
  </si>
  <si>
    <t>governing = max(running, starting)·(1+margin)</t>
  </si>
  <si>
    <t>Notes &amp; Assumptions</t>
  </si>
  <si>
    <t>1. Starting kVA is machine-published (LRC); add voltage-drop-on-start checks against your transient tolerance.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</si>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</sst>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200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25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100</v>
      </c>
      <c r="C9" s="11" t="s">
        <v>23</v>
      </c>
      <c r="D9" s="10"/>
    </row>
    <row r="10" spans="1:4" x14ac:dyDescent="0.25">
      <c r="A10" s="11" t="s">
        <v>26</v>
      </c>
      <c r="B10" s="12">
        <f>Inputs!$B$6</f>
        <v>10</v>
      </c>
      <c r="C10" s="11" t="s">
        <v>27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Outputs!$B$3</f>
        <v>220.00000000000003</v>
      </c>
      <c r="C13" s="11" t="s">
        <v>23</v>
      </c>
      <c r="D13" s="10"/>
    </row>
    <row r="14" spans="1:4" x14ac:dyDescent="0.25">
      <c r="A14" s="11" t="s">
        <v>30</v>
      </c>
      <c r="B14" s="12">
        <f>Outputs!$B$4</f>
        <v>302.5</v>
      </c>
      <c r="C14" s="11" t="s">
        <v>23</v>
      </c>
      <c r="D14" s="10"/>
    </row>
    <row r="15" spans="1:4" x14ac:dyDescent="0.25">
      <c r="A15" s="11" t="s">
        <v>31</v>
      </c>
      <c r="B15" s="12">
        <f>Outputs!$B$5</f>
        <v>302.5</v>
      </c>
      <c r="C15" s="11" t="s">
        <v>23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34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35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200</v>
      </c>
      <c r="C3" s="15" t="s">
        <v>23</v>
      </c>
      <c r="D3" s="16" t="s">
        <v>37</v>
      </c>
    </row>
    <row r="4" spans="1:4" x14ac:dyDescent="0.25">
      <c r="A4" s="13" t="s">
        <v>24</v>
      </c>
      <c r="B4" s="14">
        <v>25</v>
      </c>
      <c r="C4" s="15" t="s">
        <v>23</v>
      </c>
      <c r="D4" s="16" t="s">
        <v>38</v>
      </c>
    </row>
    <row r="5" spans="1:4" x14ac:dyDescent="0.25">
      <c r="A5" s="13" t="s">
        <v>25</v>
      </c>
      <c r="B5" s="14">
        <v>100</v>
      </c>
      <c r="C5" s="15" t="s">
        <v>23</v>
      </c>
      <c r="D5" s="16" t="s">
        <v>39</v>
      </c>
    </row>
    <row r="6" spans="1:4" x14ac:dyDescent="0.25">
      <c r="A6" s="13" t="s">
        <v>26</v>
      </c>
      <c r="B6" s="14">
        <v>10</v>
      </c>
      <c r="C6" s="15" t="s">
        <v>27</v>
      </c>
      <c r="D6" s="16" t="s">
        <v>40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1" t="s">
        <v>29</v>
      </c>
      <c r="B3" s="17">
        <f>Inputs!$B$3*(1+Inputs!$B$6/100)</f>
        <v>220.00000000000003</v>
      </c>
      <c r="C3" s="11" t="s">
        <v>23</v>
      </c>
      <c r="D3" s="16" t="s">
        <v>42</v>
      </c>
    </row>
    <row r="4" spans="1:4" x14ac:dyDescent="0.25">
      <c r="A4" s="11" t="s">
        <v>30</v>
      </c>
      <c r="B4" s="17">
        <f>(Inputs!$B$3-Inputs!$B$4+Inputs!$B$5)*(1+Inputs!$B$6/100)</f>
        <v>302.5</v>
      </c>
      <c r="C4" s="11" t="s">
        <v>23</v>
      </c>
      <c r="D4" s="16" t="s">
        <v>42</v>
      </c>
    </row>
    <row r="5" spans="1:4" x14ac:dyDescent="0.25">
      <c r="A5" s="11" t="s">
        <v>31</v>
      </c>
      <c r="B5" s="17">
        <f>MAX(Calculations!$B$3,Calculations!$B$4)</f>
        <v>302.5</v>
      </c>
      <c r="C5" s="11" t="s">
        <v>23</v>
      </c>
      <c r="D5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8" t="s">
        <v>29</v>
      </c>
      <c r="B3" s="18">
        <f>Calculations!$B$3</f>
        <v>220.00000000000003</v>
      </c>
      <c r="C3" s="11" t="s">
        <v>23</v>
      </c>
      <c r="D3" s="16" t="s">
        <v>42</v>
      </c>
    </row>
    <row r="4" spans="1:4" x14ac:dyDescent="0.25">
      <c r="A4" s="8" t="s">
        <v>30</v>
      </c>
      <c r="B4" s="18">
        <f>Calculations!$B$4</f>
        <v>302.5</v>
      </c>
      <c r="C4" s="11" t="s">
        <v>23</v>
      </c>
      <c r="D4" s="16" t="s">
        <v>42</v>
      </c>
    </row>
    <row r="5" spans="1:4" x14ac:dyDescent="0.25">
      <c r="A5" s="8" t="s">
        <v>31</v>
      </c>
      <c r="B5" s="18">
        <f>Calculations!$B$5</f>
        <v>302.5</v>
      </c>
      <c r="C5" s="11" t="s">
        <v>23</v>
      </c>
      <c r="D5" s="16" t="s">
        <v>42</v>
      </c>
    </row>
    <row r="6" spans="1:4" x14ac:dyDescent="0.25">
      <c r="A6" s="8" t="s">
        <v>44</v>
      </c>
      <c r="B6" s="18">
        <f>Inputs!$B$6</f>
        <v>10</v>
      </c>
      <c r="C6" s="11" t="s">
        <v>27</v>
      </c>
      <c r="D6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13" t="s">
        <v>33</v>
      </c>
      <c r="B3" s="19" t="s">
        <v>46</v>
      </c>
      <c r="C3" s="20" t="str">
        <f>IF(Inputs!$B$3&gt;0,"PASS","FAIL")</f>
        <v>PASS</v>
      </c>
      <c r="D3" s="21" t="s">
        <v>42</v>
      </c>
    </row>
    <row r="4" spans="1:4" x14ac:dyDescent="0.25">
      <c r="A4" s="13" t="s">
        <v>34</v>
      </c>
      <c r="B4" s="19" t="s">
        <v>47</v>
      </c>
      <c r="C4" s="20" t="str">
        <f>IF(Inputs!$B$5&gt;=Inputs!$B$4,"PASS","WARN")</f>
        <v>PASS</v>
      </c>
      <c r="D4" s="21" t="s">
        <v>42</v>
      </c>
    </row>
    <row r="5" spans="1:4" x14ac:dyDescent="0.25">
      <c r="A5" s="13" t="s">
        <v>48</v>
      </c>
      <c r="B5" s="19" t="s">
        <v>49</v>
      </c>
      <c r="C5" s="20" t="str">
        <f>IF(Calculations!$B$4&gt;Calculations!$B$3,"PASS","WARN")</f>
        <v>PASS</v>
      </c>
      <c r="D5" s="21" t="s">
        <v>42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50</v>
      </c>
      <c r="B7" s="11" t="s">
        <v>51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5" t="s">
        <v>42</v>
      </c>
      <c r="B3" s="5" t="s">
        <v>53</v>
      </c>
      <c r="C3" s="5" t="s">
        <v>5</v>
      </c>
      <c r="D3" s="5" t="s">
        <v>5</v>
      </c>
    </row>
    <row r="5" ht="22" customHeight="1" spans="1:4" x14ac:dyDescent="0.25">
      <c r="A5" s="4" t="s">
        <v>54</v>
      </c>
      <c r="B5" s="4"/>
      <c r="C5" s="4"/>
      <c r="D5" s="4"/>
    </row>
    <row r="6" spans="1:4" x14ac:dyDescent="0.25">
      <c r="A6" s="5" t="s">
        <v>55</v>
      </c>
      <c r="B6" s="5" t="s">
        <v>56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5" t="s">
        <v>58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59</v>
      </c>
      <c r="B5" s="4"/>
      <c r="C5" s="4"/>
      <c r="D5" s="4"/>
    </row>
    <row r="6" spans="1:4" x14ac:dyDescent="0.25">
      <c r="A6" s="5" t="s">
        <v>60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61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62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Generator / Standby Power Sizing</dc:title>
  <dc:subject>Electrical engineering workbook</dc:subject>
  <dc:description>Size a generator from load schedule and starting conditions.</dc:description>
  <cp:keywords>generator, genset, standby, starting kva, margin,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