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<sst xmlns="http://schemas.openxmlformats.org/spreadsheetml/2006/main" count="159" uniqueCount="75">
  <si>
    <t>Disinfection CT (Chlorine Contact)</t>
  </si>
  <si>
    <t>Chlorine contact time and CT by the US EPA SWTR method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</si>
  <si>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</si>
  <si>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</si>
  <si>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</si>
  <si>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</si>
  <si>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</si>
  <si>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</si>
  <si>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</si>
  <si>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</si>
  <si>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</si>
  <si>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</si>
  <si>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</si>
  <si>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</si>
  <si>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</si>
  <si>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</si>
  <si>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</si>
  <si>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</si>
  <si>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Chlorine contact time and CT by the US EPA SWTR method</t>
  </si>
  <si>
    <t>EngiMetric · https://engimetric.com</t>
  </si>
  <si>
    <t>Master verdict</t>
  </si>
  <si>
    <t>Key inputs</t>
  </si>
  <si>
    <t>Free chlorine residual C</t>
  </si>
  <si>
    <t>mg/L</t>
  </si>
  <si>
    <t>Baffling factor (T10/TDT)</t>
  </si>
  <si>
    <t>—</t>
  </si>
  <si>
    <t>Required CT (regulatory)</t>
  </si>
  <si>
    <t>mg·min/L</t>
  </si>
  <si>
    <t>Key outputs</t>
  </si>
  <si>
    <t>Effective contact time</t>
  </si>
  <si>
    <t>min</t>
  </si>
  <si>
    <t>Achieved CT</t>
  </si>
  <si>
    <t>Checks at a glance</t>
  </si>
  <si>
    <t>Achieved CT ≥ required CT</t>
  </si>
  <si>
    <t>Baffling factor in range</t>
  </si>
  <si>
    <t>Version 0.1 · EngiMetric workbook library</t>
  </si>
  <si>
    <t>Inputs — yellow cells: enter your values; source prompts governing choices</t>
  </si>
  <si>
    <t>operating residual</t>
  </si>
  <si>
    <t>Contact volume</t>
  </si>
  <si>
    <t>m³</t>
  </si>
  <si>
    <t>basin dimensions (effective)</t>
  </si>
  <si>
    <t>Peak flow</t>
  </si>
  <si>
    <t>m³/h</t>
  </si>
  <si>
    <t>peak throughput</t>
  </si>
  <si>
    <t>basin baffling efficiency</t>
  </si>
  <si>
    <t>EPA SWTR CT table (enter your governing value)</t>
  </si>
  <si>
    <t>Calculations — transparent formulas; [n] is the reference ID (see Reference sheet)</t>
  </si>
  <si>
    <t>Theoretical detention time</t>
  </si>
  <si>
    <t>h</t>
  </si>
  <si>
    <t>[1]</t>
  </si>
  <si>
    <t>Effective contact time T10</t>
  </si>
  <si>
    <t>[1] — CT = C × T10</t>
  </si>
  <si>
    <t>Outputs — final results (formula-driven; never hard-typed)</t>
  </si>
  <si>
    <t>Required CT (entered)</t>
  </si>
  <si>
    <t>Checks — each row must land PASS (WARN acceptable when documented)</t>
  </si>
  <si>
    <t>CT ≥ CTreq</t>
  </si>
  <si>
    <t>0 &lt; BF ≤ 1</t>
  </si>
  <si>
    <t>POE residual guidance (SWTR)</t>
  </si>
  <si>
    <t>≥ 0.2 mg/L</t>
  </si>
  <si>
    <t>Required CT entered</t>
  </si>
  <si>
    <t>&gt; 0</t>
  </si>
  <si>
    <t>Overall result</t>
  </si>
  <si>
    <t>PASS when every check passes</t>
  </si>
  <si>
    <t>References</t>
  </si>
  <si>
    <t>US EPA Surface Water Treatment Rule and disinfection profiling guidance (CT method)</t>
  </si>
  <si>
    <t>Equations used</t>
  </si>
  <si>
    <t>Contact time and CT</t>
  </si>
  <si>
    <t>T10 = (V/Q)·BF;  CT = C × T10</t>
  </si>
  <si>
    <t>Notes &amp; Assumptions</t>
  </si>
  <si>
    <t>1. Required CT is a governing regulatory value entered by the user for their organism/temperature/pH combination — never invented here.</t>
  </si>
  <si>
    <t>2. CT tables vary with organism, disinfection type, temperature and pH; the 0.2 mg/L minimum residual at POE is SWTR guidance.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</si>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</sst>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1.2</v>
      </c>
      <c r="C7" s="11" t="s">
        <v>23</v>
      </c>
      <c r="D7" s="10"/>
    </row>
    <row r="8" spans="1:4" x14ac:dyDescent="0.25">
      <c r="A8" s="11" t="s">
        <v>24</v>
      </c>
      <c r="B8" s="12">
        <f>Inputs!$B$6</f>
        <v>0.7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396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336</v>
      </c>
      <c r="C12" s="11" t="s">
        <v>30</v>
      </c>
      <c r="D12" s="10"/>
    </row>
    <row r="13" spans="1:4" x14ac:dyDescent="0.25">
      <c r="A13" s="11" t="s">
        <v>31</v>
      </c>
      <c r="B13" s="12">
        <f>Outputs!$B$4</f>
        <v>403.2</v>
      </c>
      <c r="C13" s="11" t="s">
        <v>27</v>
      </c>
      <c r="D13" s="10"/>
    </row>
    <row r="15" ht="22" customHeight="1" spans="1:4" x14ac:dyDescent="0.25">
      <c r="A15" s="4" t="s">
        <v>32</v>
      </c>
      <c r="B15" s="4"/>
      <c r="C15" s="4"/>
      <c r="D15" s="4"/>
    </row>
    <row r="16" spans="1:4" x14ac:dyDescent="0.25">
      <c r="A16" s="11" t="s">
        <v>33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34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35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1.2</v>
      </c>
      <c r="C3" s="15" t="s">
        <v>23</v>
      </c>
      <c r="D3" s="16" t="s">
        <v>37</v>
      </c>
    </row>
    <row r="4" spans="1:4" x14ac:dyDescent="0.25">
      <c r="A4" s="13" t="s">
        <v>38</v>
      </c>
      <c r="B4" s="14">
        <v>800</v>
      </c>
      <c r="C4" s="15" t="s">
        <v>39</v>
      </c>
      <c r="D4" s="16" t="s">
        <v>40</v>
      </c>
    </row>
    <row r="5" spans="1:4" x14ac:dyDescent="0.25">
      <c r="A5" s="13" t="s">
        <v>41</v>
      </c>
      <c r="B5" s="14">
        <v>100</v>
      </c>
      <c r="C5" s="15" t="s">
        <v>42</v>
      </c>
      <c r="D5" s="16" t="s">
        <v>43</v>
      </c>
    </row>
    <row r="6" spans="1:4" x14ac:dyDescent="0.25">
      <c r="A6" s="13" t="s">
        <v>24</v>
      </c>
      <c r="B6" s="14">
        <v>0.7</v>
      </c>
      <c r="C6" s="15" t="s">
        <v>25</v>
      </c>
      <c r="D6" s="16" t="s">
        <v>44</v>
      </c>
    </row>
    <row r="7" spans="1:4" x14ac:dyDescent="0.25">
      <c r="A7" s="13" t="s">
        <v>26</v>
      </c>
      <c r="B7" s="14">
        <v>396</v>
      </c>
      <c r="C7" s="15" t="s">
        <v>27</v>
      </c>
      <c r="D7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Inputs!$B$4/Inputs!$B$5</f>
        <v>8</v>
      </c>
      <c r="C3" s="11" t="s">
        <v>48</v>
      </c>
      <c r="D3" s="16" t="s">
        <v>49</v>
      </c>
    </row>
    <row r="4" spans="1:4" x14ac:dyDescent="0.25">
      <c r="A4" s="11" t="s">
        <v>50</v>
      </c>
      <c r="B4" s="17">
        <f>Calculations!$B$3*Inputs!$B$6*60</f>
        <v>336</v>
      </c>
      <c r="C4" s="11" t="s">
        <v>30</v>
      </c>
      <c r="D4" s="16" t="s">
        <v>49</v>
      </c>
    </row>
    <row r="5" spans="1:4" x14ac:dyDescent="0.25">
      <c r="A5" s="11" t="s">
        <v>31</v>
      </c>
      <c r="B5" s="17">
        <f>Inputs!$B$3*Calculations!$B$4</f>
        <v>403.2</v>
      </c>
      <c r="C5" s="11" t="s">
        <v>27</v>
      </c>
      <c r="D5" s="16" t="s">
        <v>51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8" t="s">
        <v>29</v>
      </c>
      <c r="B3" s="18">
        <f>Calculations!$B$4</f>
        <v>336</v>
      </c>
      <c r="C3" s="11" t="s">
        <v>30</v>
      </c>
      <c r="D3" s="16" t="s">
        <v>49</v>
      </c>
    </row>
    <row r="4" spans="1:4" x14ac:dyDescent="0.25">
      <c r="A4" s="8" t="s">
        <v>31</v>
      </c>
      <c r="B4" s="18">
        <f>Calculations!$B$5</f>
        <v>403.2</v>
      </c>
      <c r="C4" s="11" t="s">
        <v>27</v>
      </c>
      <c r="D4" s="16" t="s">
        <v>49</v>
      </c>
    </row>
    <row r="5" spans="1:4" x14ac:dyDescent="0.25">
      <c r="A5" s="8" t="s">
        <v>53</v>
      </c>
      <c r="B5" s="18">
        <f>Inputs!$B$7</f>
        <v>396</v>
      </c>
      <c r="C5" s="11" t="s">
        <v>27</v>
      </c>
      <c r="D5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13" t="s">
        <v>33</v>
      </c>
      <c r="B3" s="19" t="s">
        <v>55</v>
      </c>
      <c r="C3" s="20" t="str">
        <f>IF(Calculations!$B$5&gt;=Inputs!$B$7,"PASS","FAIL")</f>
        <v>PASS</v>
      </c>
      <c r="D3" s="21" t="s">
        <v>49</v>
      </c>
    </row>
    <row r="4" spans="1:4" x14ac:dyDescent="0.25">
      <c r="A4" s="13" t="s">
        <v>34</v>
      </c>
      <c r="B4" s="19" t="s">
        <v>56</v>
      </c>
      <c r="C4" s="20" t="str">
        <f>IF(AND(Inputs!$B$6&gt;0,Inputs!$B$6&lt;=1),"PASS","FAIL")</f>
        <v>PASS</v>
      </c>
      <c r="D4" s="21" t="s">
        <v>49</v>
      </c>
    </row>
    <row r="5" spans="1:4" x14ac:dyDescent="0.25">
      <c r="A5" s="13" t="s">
        <v>57</v>
      </c>
      <c r="B5" s="19" t="s">
        <v>58</v>
      </c>
      <c r="C5" s="20" t="str">
        <f>IF(Inputs!$B$3&gt;=0.2,"PASS","WARN")</f>
        <v>PASS</v>
      </c>
      <c r="D5" s="21" t="s">
        <v>49</v>
      </c>
    </row>
    <row r="6" spans="1:4" x14ac:dyDescent="0.25">
      <c r="A6" s="13" t="s">
        <v>59</v>
      </c>
      <c r="B6" s="19" t="s">
        <v>60</v>
      </c>
      <c r="C6" s="20" t="str">
        <f>IF(Inputs!$B$7&gt;0,"PASS","FAIL")</f>
        <v>PASS</v>
      </c>
      <c r="D6" s="21" t="s">
        <v>49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61</v>
      </c>
      <c r="B8" s="11" t="s">
        <v>62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5" t="s">
        <v>49</v>
      </c>
      <c r="B3" s="5" t="s">
        <v>64</v>
      </c>
      <c r="C3" s="5" t="s">
        <v>5</v>
      </c>
      <c r="D3" s="5" t="s">
        <v>5</v>
      </c>
    </row>
    <row r="5" ht="22" customHeight="1" spans="1:4" x14ac:dyDescent="0.25">
      <c r="A5" s="4" t="s">
        <v>65</v>
      </c>
      <c r="B5" s="4"/>
      <c r="C5" s="4"/>
      <c r="D5" s="4"/>
    </row>
    <row r="6" spans="1:4" x14ac:dyDescent="0.25">
      <c r="A6" s="5" t="s">
        <v>66</v>
      </c>
      <c r="B6" s="5" t="s">
        <v>67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5" t="s">
        <v>69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70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71</v>
      </c>
      <c r="B6" s="4"/>
      <c r="C6" s="4"/>
      <c r="D6" s="4"/>
    </row>
    <row r="7" spans="1:4" x14ac:dyDescent="0.25">
      <c r="A7" s="5" t="s">
        <v>72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73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74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Disinfection CT (Chlorine Contact)</dc:title>
  <dc:subject>Water engineering workbook</dc:subject>
  <dc:description>Verify chlorine residual أ— contact time against pathogen inactivation requirement.</dc:description>
  <cp:keywords>disinfection, ct, chlorine, contact time, swtr,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