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<sst xmlns="http://schemas.openxmlformats.org/spreadsheetml/2006/main" count="162" uniqueCount="64">
  <si>
    <t>Project Cost Estimate</t>
  </si>
  <si>
    <t>Category-based estimate with contingency and escalation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</si>
  <si>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</si>
  <si>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</si>
  <si>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</si>
  <si>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</si>
  <si>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</si>
  <si>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</si>
  <si>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</si>
  <si>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</si>
  <si>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</si>
  <si>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</si>
  <si>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</si>
  <si>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</si>
  <si>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</si>
  <si>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</si>
  <si>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</si>
  <si>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</si>
  <si>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Category-based estimate with contingency and escalation</t>
  </si>
  <si>
    <t>EngiMetric · https://engimetric.com</t>
  </si>
  <si>
    <t>Master verdict</t>
  </si>
  <si>
    <t>Key inputs</t>
  </si>
  <si>
    <t>Category 1 cost</t>
  </si>
  <si>
    <t>—</t>
  </si>
  <si>
    <t>Category 2 cost</t>
  </si>
  <si>
    <t>Category 3 cost</t>
  </si>
  <si>
    <t>Contingency</t>
  </si>
  <si>
    <t>%</t>
  </si>
  <si>
    <t>Escalation (to mid-construction)</t>
  </si>
  <si>
    <t>Key outputs</t>
  </si>
  <si>
    <t>Base subtotal</t>
  </si>
  <si>
    <t>Grand estimate</t>
  </si>
  <si>
    <t>Checks at a glance</t>
  </si>
  <si>
    <t>Category costs non-negative</t>
  </si>
  <si>
    <t>Contingency sensible</t>
  </si>
  <si>
    <t>Version 0.1 · EngiMetric workbook library</t>
  </si>
  <si>
    <t>Inputs — yellow cells: enter your values; source prompts governing choices</t>
  </si>
  <si>
    <t>estimate</t>
  </si>
  <si>
    <t>risk policy</t>
  </si>
  <si>
    <t>index forecast</t>
  </si>
  <si>
    <t>Calculations — transparent formulas; [n] is the reference ID (see Reference sheet)</t>
  </si>
  <si>
    <t>[1]</t>
  </si>
  <si>
    <t>Contingency amount</t>
  </si>
  <si>
    <t>Subtotal + contingency</t>
  </si>
  <si>
    <t>Escalation amount</t>
  </si>
  <si>
    <t>Outputs — final results (formula-driven; never hard-typed)</t>
  </si>
  <si>
    <t>Checks — each row must land PASS (WARN acceptable when documented)</t>
  </si>
  <si>
    <t>≥ 0</t>
  </si>
  <si>
    <t>0–30 %</t>
  </si>
  <si>
    <t>Escalation sensible</t>
  </si>
  <si>
    <t>0–20 %</t>
  </si>
  <si>
    <t>Overall result</t>
  </si>
  <si>
    <t>PASS when every check passes</t>
  </si>
  <si>
    <t>References</t>
  </si>
  <si>
    <t>EngiMetric cost engine (calculateCostEscalation); estimate roll-up practice</t>
  </si>
  <si>
    <t>Equations used</t>
  </si>
  <si>
    <t>Roll-up</t>
  </si>
  <si>
    <t>grand = (Σ categories)·(1+cont)·(1+esc)</t>
  </si>
  <si>
    <t>Notes &amp; Assumptions</t>
  </si>
  <si>
    <t>1. Escalation uses a single blended rate — split by category for an index-tagged estimate.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</si>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</sst>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300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200</v>
      </c>
      <c r="C9" s="11" t="s">
        <v>23</v>
      </c>
      <c r="D9" s="10"/>
    </row>
    <row r="10" spans="1:4" x14ac:dyDescent="0.25">
      <c r="A10" s="11" t="s">
        <v>26</v>
      </c>
      <c r="B10" s="12">
        <f>Inputs!$B$6</f>
        <v>7</v>
      </c>
      <c r="C10" s="11" t="s">
        <v>27</v>
      </c>
      <c r="D10" s="10"/>
    </row>
    <row r="11" spans="1:4" x14ac:dyDescent="0.25">
      <c r="A11" s="11" t="s">
        <v>28</v>
      </c>
      <c r="B11" s="12">
        <f>Inputs!$B$7</f>
        <v>5</v>
      </c>
      <c r="C11" s="11" t="s">
        <v>27</v>
      </c>
      <c r="D11" s="10"/>
    </row>
    <row r="13" ht="22" customHeight="1" spans="1:4" x14ac:dyDescent="0.25">
      <c r="A13" s="4" t="s">
        <v>29</v>
      </c>
      <c r="B13" s="4"/>
      <c r="C13" s="4"/>
      <c r="D13" s="4"/>
    </row>
    <row r="14" spans="1:4" x14ac:dyDescent="0.25">
      <c r="A14" s="11" t="s">
        <v>30</v>
      </c>
      <c r="B14" s="12">
        <f>Outputs!$B$3</f>
        <v>900</v>
      </c>
      <c r="C14" s="11" t="s">
        <v>23</v>
      </c>
      <c r="D14" s="10"/>
    </row>
    <row r="15" spans="1:4" x14ac:dyDescent="0.25">
      <c r="A15" s="11" t="s">
        <v>31</v>
      </c>
      <c r="B15" s="12">
        <f>Outputs!$B$5</f>
        <v>1011.15</v>
      </c>
      <c r="C15" s="11" t="s">
        <v>23</v>
      </c>
      <c r="D15" s="10"/>
    </row>
    <row r="17" ht="22" customHeight="1" spans="1:4" x14ac:dyDescent="0.25">
      <c r="A17" s="4" t="s">
        <v>32</v>
      </c>
      <c r="B17" s="4"/>
      <c r="C17" s="4"/>
      <c r="D17" s="4"/>
    </row>
    <row r="18" spans="1:4" x14ac:dyDescent="0.25">
      <c r="A18" s="11" t="s">
        <v>33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34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35</v>
      </c>
    </row>
  </sheetData>
  <mergeCells count="3">
    <mergeCell ref="A6:D6"/>
    <mergeCell ref="A13:D13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400</v>
      </c>
      <c r="C3" s="15" t="s">
        <v>23</v>
      </c>
      <c r="D3" s="16" t="s">
        <v>37</v>
      </c>
    </row>
    <row r="4" spans="1:4" x14ac:dyDescent="0.25">
      <c r="A4" s="13" t="s">
        <v>24</v>
      </c>
      <c r="B4" s="14">
        <v>300</v>
      </c>
      <c r="C4" s="15" t="s">
        <v>23</v>
      </c>
      <c r="D4" s="16" t="s">
        <v>37</v>
      </c>
    </row>
    <row r="5" spans="1:4" x14ac:dyDescent="0.25">
      <c r="A5" s="13" t="s">
        <v>25</v>
      </c>
      <c r="B5" s="14">
        <v>200</v>
      </c>
      <c r="C5" s="15" t="s">
        <v>23</v>
      </c>
      <c r="D5" s="16" t="s">
        <v>37</v>
      </c>
    </row>
    <row r="6" spans="1:4" x14ac:dyDescent="0.25">
      <c r="A6" s="13" t="s">
        <v>26</v>
      </c>
      <c r="B6" s="14">
        <v>7</v>
      </c>
      <c r="C6" s="15" t="s">
        <v>27</v>
      </c>
      <c r="D6" s="16" t="s">
        <v>38</v>
      </c>
    </row>
    <row r="7" spans="1:4" x14ac:dyDescent="0.25">
      <c r="A7" s="13" t="s">
        <v>28</v>
      </c>
      <c r="B7" s="14">
        <v>5</v>
      </c>
      <c r="C7" s="15" t="s">
        <v>27</v>
      </c>
      <c r="D7" s="16" t="s">
        <v>39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40</v>
      </c>
      <c r="B2" s="4"/>
      <c r="C2" s="4"/>
      <c r="D2" s="4"/>
    </row>
    <row r="3" spans="1:4" x14ac:dyDescent="0.25">
      <c r="A3" s="11" t="s">
        <v>30</v>
      </c>
      <c r="B3" s="17">
        <f>Inputs!$B$3+Inputs!$B$4+Inputs!$B$5</f>
        <v>900</v>
      </c>
      <c r="C3" s="11" t="s">
        <v>23</v>
      </c>
      <c r="D3" s="16" t="s">
        <v>41</v>
      </c>
    </row>
    <row r="4" spans="1:4" x14ac:dyDescent="0.25">
      <c r="A4" s="11" t="s">
        <v>42</v>
      </c>
      <c r="B4" s="17">
        <f>Calculations!$B$3*Inputs!$B$6/100</f>
        <v>63</v>
      </c>
      <c r="C4" s="11" t="s">
        <v>23</v>
      </c>
      <c r="D4" s="16" t="s">
        <v>41</v>
      </c>
    </row>
    <row r="5" spans="1:4" x14ac:dyDescent="0.25">
      <c r="A5" s="11" t="s">
        <v>43</v>
      </c>
      <c r="B5" s="17">
        <f>Calculations!$B$3+Calculations!$B$4</f>
        <v>963</v>
      </c>
      <c r="C5" s="11" t="s">
        <v>23</v>
      </c>
      <c r="D5" s="16" t="s">
        <v>41</v>
      </c>
    </row>
    <row r="6" spans="1:4" x14ac:dyDescent="0.25">
      <c r="A6" s="11" t="s">
        <v>44</v>
      </c>
      <c r="B6" s="17">
        <f>Calculations!$B$5*Inputs!$B$7/100</f>
        <v>48.15</v>
      </c>
      <c r="C6" s="11" t="s">
        <v>23</v>
      </c>
      <c r="D6" s="16" t="s">
        <v>41</v>
      </c>
    </row>
    <row r="7" spans="1:4" x14ac:dyDescent="0.25">
      <c r="A7" s="11" t="s">
        <v>31</v>
      </c>
      <c r="B7" s="17">
        <f>Calculations!$B$5+Calculations!$B$6</f>
        <v>1011.15</v>
      </c>
      <c r="C7" s="11" t="s">
        <v>23</v>
      </c>
      <c r="D7" s="16" t="s">
        <v>41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8" t="s">
        <v>30</v>
      </c>
      <c r="B3" s="18">
        <f>Calculations!$B$3</f>
        <v>900</v>
      </c>
      <c r="C3" s="11" t="s">
        <v>23</v>
      </c>
      <c r="D3" s="16" t="s">
        <v>41</v>
      </c>
    </row>
    <row r="4" spans="1:4" x14ac:dyDescent="0.25">
      <c r="A4" s="8" t="s">
        <v>26</v>
      </c>
      <c r="B4" s="18">
        <f>Calculations!$B$4</f>
        <v>63</v>
      </c>
      <c r="C4" s="11" t="s">
        <v>23</v>
      </c>
      <c r="D4" s="16" t="s">
        <v>41</v>
      </c>
    </row>
    <row r="5" spans="1:4" x14ac:dyDescent="0.25">
      <c r="A5" s="8" t="s">
        <v>31</v>
      </c>
      <c r="B5" s="18">
        <f>Calculations!$B$7</f>
        <v>1011.15</v>
      </c>
      <c r="C5" s="11" t="s">
        <v>23</v>
      </c>
      <c r="D5" s="16" t="s">
        <v>41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3" t="s">
        <v>33</v>
      </c>
      <c r="B3" s="19" t="s">
        <v>47</v>
      </c>
      <c r="C3" s="20" t="str">
        <f>IF(AND(Inputs!$B$3&gt;=0,Inputs!$B$5&gt;=0),"PASS","FAIL")</f>
        <v>PASS</v>
      </c>
      <c r="D3" s="21" t="s">
        <v>41</v>
      </c>
    </row>
    <row r="4" spans="1:4" x14ac:dyDescent="0.25">
      <c r="A4" s="13" t="s">
        <v>34</v>
      </c>
      <c r="B4" s="19" t="s">
        <v>48</v>
      </c>
      <c r="C4" s="20" t="str">
        <f>IF(AND(Inputs!$B$6&gt;=0,Inputs!$B$6&lt;=30),"PASS","WARN")</f>
        <v>PASS</v>
      </c>
      <c r="D4" s="21" t="s">
        <v>41</v>
      </c>
    </row>
    <row r="5" spans="1:4" x14ac:dyDescent="0.25">
      <c r="A5" s="13" t="s">
        <v>49</v>
      </c>
      <c r="B5" s="19" t="s">
        <v>50</v>
      </c>
      <c r="C5" s="20" t="str">
        <f>IF(AND(Inputs!$B$7&gt;=0,Inputs!$B$7&lt;=20),"PASS","WARN")</f>
        <v>PASS</v>
      </c>
      <c r="D5" s="21" t="s">
        <v>41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51</v>
      </c>
      <c r="B7" s="11" t="s">
        <v>52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5" t="s">
        <v>41</v>
      </c>
      <c r="B3" s="5" t="s">
        <v>54</v>
      </c>
      <c r="C3" s="5" t="s">
        <v>5</v>
      </c>
      <c r="D3" s="5" t="s">
        <v>5</v>
      </c>
    </row>
    <row r="5" ht="22" customHeight="1" spans="1:4" x14ac:dyDescent="0.25">
      <c r="A5" s="4" t="s">
        <v>55</v>
      </c>
      <c r="B5" s="4"/>
      <c r="C5" s="4"/>
      <c r="D5" s="4"/>
    </row>
    <row r="6" spans="1:4" x14ac:dyDescent="0.25">
      <c r="A6" s="5" t="s">
        <v>56</v>
      </c>
      <c r="B6" s="5" t="s">
        <v>57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5" t="s">
        <v>59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60</v>
      </c>
      <c r="B5" s="4"/>
      <c r="C5" s="4"/>
      <c r="D5" s="4"/>
    </row>
    <row r="6" spans="1:4" x14ac:dyDescent="0.25">
      <c r="A6" s="5" t="s">
        <v>61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63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Project Cost Estimate</dc:title>
  <dc:subject>Project engineering workbook</dc:subject>
  <dc:description>Category-based estimate with contingency and escalation.</dc:description>
  <cp:keywords>cost estimate, contingency, escalation, budget, project cost,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