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<sst xmlns="http://schemas.openxmlformats.org/spreadsheetml/2006/main" count="150" uniqueCount="64">
  <si>
    <t>Compressed Air Demand &amp; Receiver</t>
  </si>
  <si>
    <t>Peak FAD demand and receiver volume estimate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</si>
  <si>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</si>
  <si>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</si>
  <si>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</si>
  <si>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</si>
  <si>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</si>
  <si>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</si>
  <si>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</si>
  <si>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</si>
  <si>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</si>
  <si>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</si>
  <si>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</si>
  <si>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</si>
  <si>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</si>
  <si>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</si>
  <si>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</si>
  <si>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</si>
  <si>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Peak FAD demand and receiver volume estimate</t>
  </si>
  <si>
    <t>EngiMetric · https://engimetric.com</t>
  </si>
  <si>
    <t>Master verdict</t>
  </si>
  <si>
    <t>Key inputs</t>
  </si>
  <si>
    <t>Peak tool demand</t>
  </si>
  <si>
    <t>L/s</t>
  </si>
  <si>
    <t>Compressor output (FAD)</t>
  </si>
  <si>
    <t>Storage time required</t>
  </si>
  <si>
    <t>min</t>
  </si>
  <si>
    <t>Upper pressure (absolute)</t>
  </si>
  <si>
    <t>bar(a)</t>
  </si>
  <si>
    <t>Lower pressure (absolute)</t>
  </si>
  <si>
    <t>Key outputs</t>
  </si>
  <si>
    <t>Peak deficit</t>
  </si>
  <si>
    <t>Receiver volume</t>
  </si>
  <si>
    <t>m³</t>
  </si>
  <si>
    <t>Checks at a glance</t>
  </si>
  <si>
    <t>Deficit positive (else no receiver needed)</t>
  </si>
  <si>
    <t>Pressure band positive</t>
  </si>
  <si>
    <t>Version 0.1 · EngiMetric workbook library</t>
  </si>
  <si>
    <t>Inputs — yellow cells: enter your values; source prompts governing choices</t>
  </si>
  <si>
    <t>tooling audit</t>
  </si>
  <si>
    <t>machine rating (ISO 1217)</t>
  </si>
  <si>
    <t>operating strategy</t>
  </si>
  <si>
    <t>system setpoint</t>
  </si>
  <si>
    <t>Calculations — transparent formulas; [n] is the reference ID (see Reference sheet)</t>
  </si>
  <si>
    <t>Deficit vs compressor</t>
  </si>
  <si>
    <t>[1]</t>
  </si>
  <si>
    <t>[1] — isentropic-free simple storage</t>
  </si>
  <si>
    <t>Outputs — final results (formula-driven; never hard-typed)</t>
  </si>
  <si>
    <t>Checks — each row must land PASS (WARN acceptable when documented)</t>
  </si>
  <si>
    <t>&gt; 0</t>
  </si>
  <si>
    <t>P1 &gt; P2</t>
  </si>
  <si>
    <t>Demand positive</t>
  </si>
  <si>
    <t>Overall result</t>
  </si>
  <si>
    <t>PASS when every check passes</t>
  </si>
  <si>
    <t>References</t>
  </si>
  <si>
    <t>ISO 1217 (reference conditions); plant receiver sizing practice</t>
  </si>
  <si>
    <t>Equations used</t>
  </si>
  <si>
    <t>V = (Qdem − Qsup)·t·p_atm/(P1 − P2)</t>
  </si>
  <si>
    <t>Notes &amp; Assumptions</t>
  </si>
  <si>
    <t>1. Simple isothermal storage estimate; thermodynamic FAD conversions and pressure-drop allowance apply at design.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</si>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</sst>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300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240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3</v>
      </c>
      <c r="C9" s="11" t="s">
        <v>26</v>
      </c>
      <c r="D9" s="10"/>
    </row>
    <row r="10" spans="1:4" x14ac:dyDescent="0.25">
      <c r="A10" s="11" t="s">
        <v>27</v>
      </c>
      <c r="B10" s="12">
        <f>Inputs!$B$6</f>
        <v>8</v>
      </c>
      <c r="C10" s="11" t="s">
        <v>28</v>
      </c>
      <c r="D10" s="10"/>
    </row>
    <row r="11" spans="1:4" x14ac:dyDescent="0.25">
      <c r="A11" s="11" t="s">
        <v>29</v>
      </c>
      <c r="B11" s="12">
        <f>Inputs!$B$7</f>
        <v>6.5</v>
      </c>
      <c r="C11" s="11" t="s">
        <v>28</v>
      </c>
      <c r="D11" s="10"/>
    </row>
    <row r="13" ht="22" customHeight="1" spans="1:4" x14ac:dyDescent="0.25">
      <c r="A13" s="4" t="s">
        <v>30</v>
      </c>
      <c r="B13" s="4"/>
      <c r="C13" s="4"/>
      <c r="D13" s="4"/>
    </row>
    <row r="14" spans="1:4" x14ac:dyDescent="0.25">
      <c r="A14" s="11" t="s">
        <v>31</v>
      </c>
      <c r="B14" s="12">
        <f>Outputs!$B$3</f>
        <v>60</v>
      </c>
      <c r="C14" s="11" t="s">
        <v>23</v>
      </c>
      <c r="D14" s="10"/>
    </row>
    <row r="15" spans="1:4" x14ac:dyDescent="0.25">
      <c r="A15" s="11" t="s">
        <v>32</v>
      </c>
      <c r="B15" s="12">
        <f>Outputs!$B$4</f>
        <v>7.2936000000000005</v>
      </c>
      <c r="C15" s="11" t="s">
        <v>33</v>
      </c>
      <c r="D15" s="10"/>
    </row>
    <row r="17" ht="22" customHeight="1" spans="1:4" x14ac:dyDescent="0.25">
      <c r="A17" s="4" t="s">
        <v>34</v>
      </c>
      <c r="B17" s="4"/>
      <c r="C17" s="4"/>
      <c r="D17" s="4"/>
    </row>
    <row r="18" spans="1:4" x14ac:dyDescent="0.25">
      <c r="A18" s="11" t="s">
        <v>35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36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37</v>
      </c>
    </row>
  </sheetData>
  <mergeCells count="3">
    <mergeCell ref="A6:D6"/>
    <mergeCell ref="A13:D13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38</v>
      </c>
      <c r="B2" s="4"/>
      <c r="C2" s="4"/>
      <c r="D2" s="4"/>
    </row>
    <row r="3" spans="1:4" x14ac:dyDescent="0.25">
      <c r="A3" s="13" t="s">
        <v>22</v>
      </c>
      <c r="B3" s="14">
        <v>300</v>
      </c>
      <c r="C3" s="15" t="s">
        <v>23</v>
      </c>
      <c r="D3" s="16" t="s">
        <v>39</v>
      </c>
    </row>
    <row r="4" spans="1:4" x14ac:dyDescent="0.25">
      <c r="A4" s="13" t="s">
        <v>24</v>
      </c>
      <c r="B4" s="14">
        <v>240</v>
      </c>
      <c r="C4" s="15" t="s">
        <v>23</v>
      </c>
      <c r="D4" s="16" t="s">
        <v>40</v>
      </c>
    </row>
    <row r="5" spans="1:4" x14ac:dyDescent="0.25">
      <c r="A5" s="13" t="s">
        <v>25</v>
      </c>
      <c r="B5" s="14">
        <v>3</v>
      </c>
      <c r="C5" s="15" t="s">
        <v>26</v>
      </c>
      <c r="D5" s="16" t="s">
        <v>41</v>
      </c>
    </row>
    <row r="6" spans="1:4" x14ac:dyDescent="0.25">
      <c r="A6" s="13" t="s">
        <v>27</v>
      </c>
      <c r="B6" s="14">
        <v>8</v>
      </c>
      <c r="C6" s="15" t="s">
        <v>28</v>
      </c>
      <c r="D6" s="16" t="s">
        <v>42</v>
      </c>
    </row>
    <row r="7" spans="1:4" x14ac:dyDescent="0.25">
      <c r="A7" s="13" t="s">
        <v>29</v>
      </c>
      <c r="B7" s="14">
        <v>6.5</v>
      </c>
      <c r="C7" s="15" t="s">
        <v>28</v>
      </c>
      <c r="D7" s="16" t="s">
        <v>42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11" t="s">
        <v>44</v>
      </c>
      <c r="B3" s="17">
        <f>Inputs!$B$3-Inputs!$B$4</f>
        <v>60</v>
      </c>
      <c r="C3" s="11" t="s">
        <v>23</v>
      </c>
      <c r="D3" s="16" t="s">
        <v>45</v>
      </c>
    </row>
    <row r="4" spans="1:4" x14ac:dyDescent="0.25">
      <c r="A4" s="11" t="s">
        <v>32</v>
      </c>
      <c r="B4" s="17">
        <f>MAX(Calculations!$B$3,0)*Inputs!$B$5*60/1000*1.013/(Inputs!$B$6-Inputs!$B$7)</f>
        <v>7.2936000000000005</v>
      </c>
      <c r="C4" s="11" t="s">
        <v>33</v>
      </c>
      <c r="D4" s="16" t="s">
        <v>46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8" t="s">
        <v>31</v>
      </c>
      <c r="B3" s="18">
        <f>Calculations!$B$3</f>
        <v>60</v>
      </c>
      <c r="C3" s="11" t="s">
        <v>23</v>
      </c>
      <c r="D3" s="16" t="s">
        <v>45</v>
      </c>
    </row>
    <row r="4" spans="1:4" x14ac:dyDescent="0.25">
      <c r="A4" s="8" t="s">
        <v>32</v>
      </c>
      <c r="B4" s="18">
        <f>Calculations!$B$4</f>
        <v>7.2936000000000005</v>
      </c>
      <c r="C4" s="11" t="s">
        <v>33</v>
      </c>
      <c r="D4" s="16" t="s">
        <v>45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48</v>
      </c>
      <c r="B2" s="4"/>
      <c r="C2" s="4"/>
      <c r="D2" s="4"/>
    </row>
    <row r="3" spans="1:4" x14ac:dyDescent="0.25">
      <c r="A3" s="13" t="s">
        <v>35</v>
      </c>
      <c r="B3" s="19" t="s">
        <v>49</v>
      </c>
      <c r="C3" s="20" t="str">
        <f>IF(Calculations!$B$3&gt;0,"PASS","WARN")</f>
        <v>PASS</v>
      </c>
      <c r="D3" s="21" t="s">
        <v>45</v>
      </c>
    </row>
    <row r="4" spans="1:4" x14ac:dyDescent="0.25">
      <c r="A4" s="13" t="s">
        <v>36</v>
      </c>
      <c r="B4" s="19" t="s">
        <v>50</v>
      </c>
      <c r="C4" s="20" t="str">
        <f>IF(Inputs!$B$6&gt;Inputs!$B$7,"PASS","FAIL")</f>
        <v>PASS</v>
      </c>
      <c r="D4" s="21" t="s">
        <v>45</v>
      </c>
    </row>
    <row r="5" spans="1:4" x14ac:dyDescent="0.25">
      <c r="A5" s="13" t="s">
        <v>51</v>
      </c>
      <c r="B5" s="19" t="s">
        <v>49</v>
      </c>
      <c r="C5" s="20" t="str">
        <f>IF(Inputs!$B$3&gt;0,"PASS","FAIL")</f>
        <v>PASS</v>
      </c>
      <c r="D5" s="21" t="s">
        <v>45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52</v>
      </c>
      <c r="B7" s="11" t="s">
        <v>53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5" t="s">
        <v>45</v>
      </c>
      <c r="B3" s="5" t="s">
        <v>55</v>
      </c>
      <c r="C3" s="5" t="s">
        <v>5</v>
      </c>
      <c r="D3" s="5" t="s">
        <v>5</v>
      </c>
    </row>
    <row r="5" ht="22" customHeight="1" spans="1:4" x14ac:dyDescent="0.25">
      <c r="A5" s="4" t="s">
        <v>56</v>
      </c>
      <c r="B5" s="4"/>
      <c r="C5" s="4"/>
      <c r="D5" s="4"/>
    </row>
    <row r="6" spans="1:4" x14ac:dyDescent="0.25">
      <c r="A6" s="5" t="s">
        <v>32</v>
      </c>
      <c r="B6" s="5" t="s">
        <v>57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5" t="s">
        <v>59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60</v>
      </c>
      <c r="B5" s="4"/>
      <c r="C5" s="4"/>
      <c r="D5" s="4"/>
    </row>
    <row r="6" spans="1:4" x14ac:dyDescent="0.25">
      <c r="A6" s="5" t="s">
        <v>61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63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Compressed Air Demand &amp; Receiver</dc:title>
  <dc:subject>Mechanical engineering workbook</dc:subject>
  <dc:description>FAD demand from tooling load factors and receiver volume estimate.</dc:description>
  <cp:keywords>compressed air, fad, receiver, demand, load factor,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